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A-site\BDC LIttérature\"/>
    </mc:Choice>
  </mc:AlternateContent>
  <xr:revisionPtr revIDLastSave="0" documentId="8_{CC70DDE1-31EE-48F1-B09C-C7B562CCF43A}" xr6:coauthVersionLast="47" xr6:coauthVersionMax="47" xr10:uidLastSave="{00000000-0000-0000-0000-000000000000}"/>
  <workbookProtection workbookAlgorithmName="SHA-512" workbookHashValue="L7e2xUcHexhOp9BBC7r5byt0rf+Bkda/LRVD31IfEgcFoVQQjfYDzNL53AzbRbsaEQYGevjasdBoCCMMcqlZLg==" workbookSaltValue="1SN3edrI4l6qChkEskzPGw==" workbookSpinCount="100000" lockStructure="1"/>
  <bookViews>
    <workbookView xWindow="-120" yWindow="360" windowWidth="29040" windowHeight="15960" xr2:uid="{1E4F50B7-0FFD-425A-A169-7F50A810416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K12" i="1"/>
  <c r="D13" i="1"/>
  <c r="K13" i="1"/>
  <c r="D14" i="1"/>
  <c r="K14" i="1"/>
  <c r="D15" i="1"/>
  <c r="K15" i="1"/>
  <c r="D16" i="1"/>
  <c r="K16" i="1"/>
  <c r="D17" i="1"/>
  <c r="K17" i="1"/>
  <c r="D18" i="1"/>
  <c r="K18" i="1"/>
  <c r="D19" i="1"/>
  <c r="K19" i="1"/>
  <c r="D20" i="1"/>
  <c r="K20" i="1"/>
  <c r="D21" i="1"/>
  <c r="K21" i="1"/>
  <c r="D22" i="1"/>
  <c r="K22" i="1"/>
  <c r="D23" i="1"/>
  <c r="K23" i="1"/>
  <c r="D24" i="1"/>
  <c r="K24" i="1"/>
  <c r="D25" i="1"/>
  <c r="K25" i="1"/>
  <c r="D26" i="1"/>
  <c r="K26" i="1"/>
  <c r="D27" i="1"/>
  <c r="K27" i="1"/>
  <c r="D31" i="1"/>
  <c r="K31" i="1"/>
  <c r="D32" i="1"/>
  <c r="K32" i="1"/>
  <c r="K28" i="1" l="1"/>
  <c r="K101" i="1"/>
  <c r="K102" i="1"/>
  <c r="D101" i="1"/>
  <c r="D102" i="1"/>
  <c r="D100" i="1"/>
  <c r="D85" i="1"/>
  <c r="D86" i="1"/>
  <c r="D87" i="1"/>
  <c r="D88" i="1"/>
  <c r="D89" i="1"/>
  <c r="D90" i="1"/>
  <c r="D91" i="1"/>
  <c r="D92" i="1"/>
  <c r="D93" i="1"/>
  <c r="D94" i="1"/>
  <c r="D95" i="1"/>
  <c r="D84" i="1"/>
  <c r="D77" i="1"/>
  <c r="D78" i="1"/>
  <c r="D79" i="1"/>
  <c r="D80" i="1"/>
  <c r="D76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52" i="1"/>
  <c r="D40" i="1"/>
  <c r="D41" i="1"/>
  <c r="D42" i="1"/>
  <c r="D43" i="1"/>
  <c r="D44" i="1"/>
  <c r="D45" i="1"/>
  <c r="D46" i="1"/>
  <c r="D47" i="1"/>
  <c r="D48" i="1"/>
  <c r="D49" i="1"/>
  <c r="D50" i="1"/>
  <c r="D39" i="1"/>
  <c r="D33" i="1"/>
  <c r="D34" i="1"/>
  <c r="D35" i="1"/>
  <c r="K96" i="1"/>
  <c r="K81" i="1"/>
  <c r="K39" i="1"/>
  <c r="K40" i="1"/>
  <c r="K41" i="1"/>
  <c r="K35" i="1"/>
  <c r="K34" i="1"/>
  <c r="K33" i="1"/>
  <c r="K59" i="1"/>
  <c r="K58" i="1"/>
  <c r="K57" i="1"/>
  <c r="K60" i="1"/>
  <c r="K100" i="1"/>
  <c r="K61" i="1"/>
  <c r="K62" i="1"/>
  <c r="K63" i="1"/>
  <c r="K64" i="1"/>
  <c r="K65" i="1"/>
  <c r="K66" i="1"/>
  <c r="K67" i="1"/>
  <c r="K68" i="1"/>
  <c r="K69" i="1"/>
  <c r="K70" i="1"/>
  <c r="K71" i="1"/>
  <c r="K72" i="1"/>
  <c r="K42" i="1"/>
  <c r="K43" i="1"/>
  <c r="K44" i="1"/>
  <c r="K45" i="1"/>
  <c r="K46" i="1"/>
  <c r="K47" i="1"/>
  <c r="K48" i="1"/>
  <c r="K49" i="1"/>
  <c r="K50" i="1"/>
  <c r="K52" i="1"/>
  <c r="K53" i="1"/>
  <c r="K54" i="1"/>
  <c r="K56" i="1"/>
  <c r="D103" i="1" l="1"/>
  <c r="D104" i="1" s="1"/>
  <c r="J108" i="1" s="1"/>
  <c r="K103" i="1"/>
  <c r="K73" i="1"/>
  <c r="K36" i="1"/>
  <c r="J107" i="1" l="1"/>
  <c r="J109" i="1" s="1"/>
</calcChain>
</file>

<file path=xl/sharedStrings.xml><?xml version="1.0" encoding="utf-8"?>
<sst xmlns="http://schemas.openxmlformats.org/spreadsheetml/2006/main" count="338" uniqueCount="223">
  <si>
    <t>SERVICE LITTÉRATURE</t>
  </si>
  <si>
    <t>oa.litterature@oainfos.org</t>
  </si>
  <si>
    <t>Envois par colissimo. Commandes payables en avance par chèque ou par virement bancaire. Nous ne sommes pas responsables des colis égarés. OA France n’effectue plus de livraisons à l’étranger.</t>
  </si>
  <si>
    <t>Code</t>
  </si>
  <si>
    <t>Total</t>
  </si>
  <si>
    <t>Quantité</t>
  </si>
  <si>
    <t>Prix unitaire</t>
  </si>
  <si>
    <t>L-01</t>
  </si>
  <si>
    <t>L-02</t>
  </si>
  <si>
    <t>L-05</t>
  </si>
  <si>
    <t>L-04</t>
  </si>
  <si>
    <t>L-07</t>
  </si>
  <si>
    <t>L-08</t>
  </si>
  <si>
    <t>L-09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</si>
  <si>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</si>
  <si>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</si>
  <si>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</si>
  <si>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</si>
  <si>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</si>
  <si>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</si>
  <si>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</si>
  <si>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</si>
  <si>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</si>
  <si>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Un nouveau départ: Témoignages des membres remis d'une rechute</t>
  </si>
  <si>
    <t>Coffret 3 CD Les Douze étapes des OA</t>
  </si>
  <si>
    <t>Les voix du rétablissement</t>
  </si>
  <si>
    <t>Les voix du rétablissement en gros caractères</t>
  </si>
  <si>
    <t>La quête spirituelle</t>
  </si>
  <si>
    <t>Le cahier d'exercice du Aujourd'hui</t>
  </si>
  <si>
    <t>Le cahier d'exercice des voix du rétablissement</t>
  </si>
  <si>
    <t>Le goût de la vie</t>
  </si>
  <si>
    <t>Images corporelles, relations et sexualité</t>
  </si>
  <si>
    <t>L'Abstinence</t>
  </si>
  <si>
    <t>Outremangeurs Anonymes OA - 2ème édition</t>
  </si>
  <si>
    <t>Le cahier d'exercice des 12 étapes de OA - 2ème édition</t>
  </si>
  <si>
    <t>Les 12 étapes et les 12 traditions des OA - 2ème édition</t>
  </si>
  <si>
    <t>Le 12-12 gros caractères</t>
  </si>
  <si>
    <t>Aujourd'hui</t>
  </si>
  <si>
    <t>Au-delà de nos plus grands rêves</t>
  </si>
  <si>
    <t>R-01</t>
  </si>
  <si>
    <t>R-02</t>
  </si>
  <si>
    <t>R-03</t>
  </si>
  <si>
    <t>R-04</t>
  </si>
  <si>
    <t>R- 05</t>
  </si>
  <si>
    <t>R-06</t>
  </si>
  <si>
    <t>R-07</t>
  </si>
  <si>
    <t>R-08</t>
  </si>
  <si>
    <t>R-09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</si>
  <si>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</si>
  <si>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</si>
  <si>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</si>
  <si>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</si>
  <si>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</si>
  <si>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</si>
  <si>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</si>
  <si>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</si>
  <si>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</si>
  <si>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</si>
  <si>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</si>
  <si>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</si>
  <si>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</si>
  <si>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</si>
  <si>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</si>
  <si>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</si>
  <si>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</si>
  <si>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</si>
  <si>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</si>
  <si>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</si>
  <si>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</si>
  <si>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</si>
  <si>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</si>
  <si>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</si>
  <si>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R-34</t>
  </si>
  <si>
    <t>R-35</t>
  </si>
  <si>
    <t>Avant de prendre la première bouchée</t>
  </si>
  <si>
    <t>Un nouveau plan alimentaire</t>
  </si>
  <si>
    <t>Au nouveau</t>
  </si>
  <si>
    <t>Une foule de symptômes... Une solution</t>
  </si>
  <si>
    <t>À la famille de l'outremangeur compulsif</t>
  </si>
  <si>
    <t>Questions et réponses</t>
  </si>
  <si>
    <t>L'abstinence, un engagement</t>
  </si>
  <si>
    <t>OA n'est pas un groupe de régime</t>
  </si>
  <si>
    <t>Les outils de rétablissement</t>
  </si>
  <si>
    <t>Aide-mémoire des OA</t>
  </si>
  <si>
    <t>Aux Ados</t>
  </si>
  <si>
    <t>Aujourd'hui seulement</t>
  </si>
  <si>
    <t>Notre Méthode</t>
  </si>
  <si>
    <t>Petit Manuel OA du parrainage</t>
  </si>
  <si>
    <t xml:space="preserve"> Le guide pour l'inventaire de la 4ème étape ex R-23</t>
  </si>
  <si>
    <t>Choisir dans la dignité</t>
  </si>
  <si>
    <t>Si Dieu parlait aux OA</t>
  </si>
  <si>
    <t>Que faire si je ne crois pas en Dieu</t>
  </si>
  <si>
    <t>Le point sur votre rétablissement</t>
  </si>
  <si>
    <t>Pensez d'abord</t>
  </si>
  <si>
    <t>La compulsion alimentaire vue de l'intérieur</t>
  </si>
  <si>
    <t>Maintenir son poids santé</t>
  </si>
  <si>
    <t>Ensemble nous pouvons nous rétablir, Revenez, ça marche</t>
  </si>
  <si>
    <t>Les membres en rechutes</t>
  </si>
  <si>
    <t>Entre nous</t>
  </si>
  <si>
    <t>Les membres sous traitement</t>
  </si>
  <si>
    <t>Des membres OA de toutes tailles</t>
  </si>
  <si>
    <t>Bienvenue à l'homme qui veut arrêter de manger compulsivement</t>
  </si>
  <si>
    <t>Parrainer avec les douze étapes</t>
  </si>
  <si>
    <t>Une solution commune. Diversité et rétablissement.</t>
  </si>
  <si>
    <t>Guide poche des 12 Traditions</t>
  </si>
  <si>
    <t>Résoudre un problème avec les Douze étapes</t>
  </si>
  <si>
    <t>Ces tarifs annulent et remplacent tous les tarifs précédents.</t>
  </si>
  <si>
    <t>Vous êtes de retour… Soyez les bienvenus</t>
  </si>
  <si>
    <t>Sous-total 1</t>
  </si>
  <si>
    <t>Information Publique</t>
  </si>
  <si>
    <t>Aux jeunes ados  (Gratuit avec l'achat d'autres articles)</t>
  </si>
  <si>
    <t>I-07</t>
  </si>
  <si>
    <t>I-01</t>
  </si>
  <si>
    <t>I-02</t>
  </si>
  <si>
    <t>I-06</t>
  </si>
  <si>
    <t>I-03.1</t>
  </si>
  <si>
    <t>OA pour qui ? Pourquoi ?</t>
  </si>
  <si>
    <t>Nos 15 questions</t>
  </si>
  <si>
    <t>La nourriture est-elle un problème pour vous?</t>
  </si>
  <si>
    <t>Quand devrais-je référer une personne aux OA</t>
  </si>
  <si>
    <t>Sous-total 2</t>
  </si>
  <si>
    <t>Publications de rétablissement</t>
  </si>
  <si>
    <t>Sous-total 3</t>
  </si>
  <si>
    <t>Anonymat</t>
  </si>
  <si>
    <t>Manuel OA pour les membres, les groupes et les intergroupes</t>
  </si>
  <si>
    <t>U-01</t>
  </si>
  <si>
    <t>U-04</t>
  </si>
  <si>
    <t>U-15</t>
  </si>
  <si>
    <t>Les douze concepts de service OA</t>
  </si>
  <si>
    <t>U-16</t>
  </si>
  <si>
    <t>U-17</t>
  </si>
  <si>
    <t>Manuel de la 12ème étape à l'intérieur du mouvement</t>
  </si>
  <si>
    <t>Sous-total 4</t>
  </si>
  <si>
    <t>0,00 €</t>
  </si>
  <si>
    <t>Divers</t>
  </si>
  <si>
    <t>Unité et Service</t>
  </si>
  <si>
    <t>D-06</t>
  </si>
  <si>
    <t>D-07</t>
  </si>
  <si>
    <t>D-08</t>
  </si>
  <si>
    <t>D-09</t>
  </si>
  <si>
    <t>D-10</t>
  </si>
  <si>
    <t>D-11</t>
  </si>
  <si>
    <t>D-12</t>
  </si>
  <si>
    <t>D-14</t>
  </si>
  <si>
    <t>D-21</t>
  </si>
  <si>
    <t>Carton "Ici on parle OA"</t>
  </si>
  <si>
    <t>Carton "L'anonymat"</t>
  </si>
  <si>
    <t>Carton "Les jetons"</t>
  </si>
  <si>
    <t>Carton "Le parrainage"</t>
  </si>
  <si>
    <t>Signet "Douze promesses"</t>
  </si>
  <si>
    <t>Stabiliser votre abstinence</t>
  </si>
  <si>
    <t>Signet "Main dans la main" + Prières 3ème et 7ème étapes</t>
  </si>
  <si>
    <t>Porte-clés OA</t>
  </si>
  <si>
    <t>Signet "Douze étapes"</t>
  </si>
  <si>
    <t>Sous-total 5</t>
  </si>
  <si>
    <t>Fin de série</t>
  </si>
  <si>
    <t>U-02</t>
  </si>
  <si>
    <t>Sous-total 6</t>
  </si>
  <si>
    <t>AB-81</t>
  </si>
  <si>
    <t>AB-82</t>
  </si>
  <si>
    <t>AB-84</t>
  </si>
  <si>
    <t>GRAND TOTAL :</t>
  </si>
  <si>
    <t>Prière de la Sérénité moyen format</t>
  </si>
  <si>
    <t>Où est ce que je commence</t>
  </si>
  <si>
    <t>Les 12 traditions expliquées</t>
  </si>
  <si>
    <r>
      <t>Septième tradition de OA. Donnons comme si notre vie en dépendait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(gratuit)</t>
    </r>
  </si>
  <si>
    <t>L/B</t>
  </si>
  <si>
    <t>L</t>
  </si>
  <si>
    <t>B</t>
  </si>
  <si>
    <t>Poid (g)</t>
  </si>
  <si>
    <t>Total littérature :</t>
  </si>
  <si>
    <t>Frais de port :</t>
  </si>
  <si>
    <t>Pour obtenir les jetons d'abstinence, contactez la servitrice par téléphone.</t>
  </si>
  <si>
    <t>Poids total</t>
  </si>
  <si>
    <t>Poid</t>
  </si>
  <si>
    <r>
      <rPr>
        <strike/>
        <sz val="11"/>
        <color rgb="FF000000"/>
        <rFont val="Calibri"/>
        <family val="2"/>
        <scheme val="minor"/>
      </rPr>
      <t>Prière de la Sérénité petit format</t>
    </r>
    <r>
      <rPr>
        <sz val="11"/>
        <color rgb="FF000000"/>
        <rFont val="Calibri"/>
        <family val="2"/>
        <scheme val="minor"/>
      </rPr>
      <t xml:space="preserve"> (épuisé, contacter la servitrice)</t>
    </r>
  </si>
  <si>
    <r>
      <rPr>
        <strike/>
        <sz val="11"/>
        <color rgb="FF000000"/>
        <rFont val="Calibri"/>
        <family val="2"/>
        <scheme val="minor"/>
      </rPr>
      <t>Prière de la Sérénité grand format</t>
    </r>
    <r>
      <rPr>
        <sz val="11"/>
        <color rgb="FF000000"/>
        <rFont val="Calibri"/>
        <family val="2"/>
        <scheme val="minor"/>
      </rPr>
      <t xml:space="preserve"> (épuisé, contacter la servitrice)</t>
    </r>
  </si>
  <si>
    <r>
      <rPr>
        <strike/>
        <sz val="11"/>
        <color theme="1"/>
        <rFont val="Calibri"/>
        <family val="2"/>
        <scheme val="minor"/>
      </rPr>
      <t>Le plan alimentaire : un outil pour vivre au jour le jour</t>
    </r>
    <r>
      <rPr>
        <sz val="11"/>
        <color theme="1"/>
        <rFont val="Calibri"/>
        <family val="2"/>
        <scheme val="minor"/>
      </rPr>
      <t xml:space="preserve"> (épuisé, contacter la servitrice)</t>
    </r>
  </si>
  <si>
    <t>coût emballage</t>
  </si>
  <si>
    <t>FRAIS DE PORT</t>
  </si>
  <si>
    <t>Livres :</t>
  </si>
  <si>
    <t>Jusqu’à deux livres : 8,50 € de frais de port</t>
  </si>
  <si>
    <t>Au delà, ajoutez 2 euros de frais de port par livre.</t>
  </si>
  <si>
    <t xml:space="preserve">Exemple : </t>
  </si>
  <si>
    <t>Nbre de livres</t>
  </si>
  <si>
    <t>Frais de port</t>
  </si>
  <si>
    <t>1 à 2 livres</t>
  </si>
  <si>
    <t>3 livres</t>
  </si>
  <si>
    <t>8,50+2 = 10,50 €</t>
  </si>
  <si>
    <t>4 livres</t>
  </si>
  <si>
    <t>8,50+2+2 = 12,50 €</t>
  </si>
  <si>
    <t>5 livres</t>
  </si>
  <si>
    <t>8,50+2+2+2 = 14,50 €</t>
  </si>
  <si>
    <t>etc…</t>
  </si>
  <si>
    <r>
      <t xml:space="preserve">Vous pouvez ajouter </t>
    </r>
    <r>
      <rPr>
        <b/>
        <sz val="11"/>
        <color rgb="FF000000"/>
        <rFont val="Calibri"/>
        <family val="2"/>
        <scheme val="minor"/>
      </rPr>
      <t>5 brochures</t>
    </r>
    <r>
      <rPr>
        <sz val="11"/>
        <color rgb="FF000000"/>
        <rFont val="Calibri"/>
        <family val="2"/>
        <scheme val="minor"/>
      </rPr>
      <t xml:space="preserve"> sans frais de port supplémentaires ; au-delà, se référer à la commande de brochures seules</t>
    </r>
  </si>
  <si>
    <t xml:space="preserve">Brochures : </t>
  </si>
  <si>
    <t>1 € de frais de port par tranche de 5 € de brochures commandées.</t>
  </si>
  <si>
    <t xml:space="preserve">Exemple : </t>
  </si>
  <si>
    <t>Coût total des brochures</t>
  </si>
  <si>
    <t>Jusqu'à 5 €</t>
  </si>
  <si>
    <t>De 5,01 € à 10 €</t>
  </si>
  <si>
    <t>De 10,01 € à 15 €</t>
  </si>
  <si>
    <t>De 15,01 € à 20 €</t>
  </si>
  <si>
    <t>Livres</t>
  </si>
  <si>
    <t>Etablissement</t>
  </si>
  <si>
    <t>Guichet</t>
  </si>
  <si>
    <t>No Compte</t>
  </si>
  <si>
    <t>Clé RIB</t>
  </si>
  <si>
    <t>0516224U020</t>
  </si>
  <si>
    <t>DOMICILIATION</t>
  </si>
  <si>
    <t>Paris IDF CENTRE FINANCIER</t>
  </si>
  <si>
    <t>Rue Bourseul</t>
  </si>
  <si>
    <t>75900 PARIS CEDEX 15</t>
  </si>
  <si>
    <t>00001</t>
  </si>
  <si>
    <t>IBAN</t>
  </si>
  <si>
    <t xml:space="preserve">FR67 2004 1000 0105 1622 4U02 016 </t>
  </si>
  <si>
    <t>BICC</t>
  </si>
  <si>
    <t>PSSTFRPPPAR</t>
  </si>
  <si>
    <t>Titulaire du compte</t>
  </si>
  <si>
    <t>Outremangeurs Anonymes</t>
  </si>
  <si>
    <t>21 Place de la République</t>
  </si>
  <si>
    <t>75003 Paris</t>
  </si>
  <si>
    <t xml:space="preserve">                    ======    RIB OA France    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</si>
</sst>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#,##0.00&quot; €&quot;"/>
    <numFmt numFmtId="165" formatCode="#,##0.00\ &quot;€&quot;"/>
    <numFmt numFmtId="166" formatCode="#,##0.00&quot; €&quot;;[Red]&quot;-&quot;#,##0.00&quot; €&quot;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000000"/>
      <name val="Arial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1"/>
      <family val="2"/>
    </font>
    <font>
      <strike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2B2B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/>
    <xf numFmtId="165" fontId="0" fillId="0" borderId="4" xfId="0" applyNumberFormat="1" applyBorder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165" fontId="1" fillId="0" borderId="4" xfId="0" applyNumberFormat="1" applyFont="1" applyBorder="1"/>
    <xf numFmtId="0" fontId="6" fillId="3" borderId="1" xfId="0" applyFont="1" applyFill="1" applyBorder="1" applyAlignment="1">
      <alignment horizontal="center"/>
    </xf>
    <xf numFmtId="166" fontId="6" fillId="3" borderId="3" xfId="0" applyNumberFormat="1" applyFont="1" applyFill="1" applyBorder="1"/>
    <xf numFmtId="0" fontId="6" fillId="2" borderId="1" xfId="0" applyFont="1" applyFill="1" applyBorder="1" applyAlignment="1">
      <alignment horizontal="center"/>
    </xf>
    <xf numFmtId="166" fontId="6" fillId="2" borderId="3" xfId="0" applyNumberFormat="1" applyFont="1" applyFill="1" applyBorder="1"/>
    <xf numFmtId="0" fontId="4" fillId="2" borderId="5" xfId="0" applyFont="1" applyFill="1" applyBorder="1" applyAlignment="1">
      <alignment horizontal="center"/>
    </xf>
    <xf numFmtId="166" fontId="6" fillId="2" borderId="2" xfId="0" applyNumberFormat="1" applyFont="1" applyFill="1" applyBorder="1"/>
    <xf numFmtId="166" fontId="6" fillId="3" borderId="2" xfId="0" applyNumberFormat="1" applyFont="1" applyFill="1" applyBorder="1"/>
    <xf numFmtId="0" fontId="6" fillId="2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2" borderId="4" xfId="0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6" fillId="3" borderId="4" xfId="0" applyFont="1" applyFill="1" applyBorder="1" applyAlignment="1">
      <alignment horizontal="center"/>
    </xf>
    <xf numFmtId="165" fontId="6" fillId="3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165" fontId="6" fillId="2" borderId="4" xfId="0" applyNumberFormat="1" applyFont="1" applyFill="1" applyBorder="1"/>
    <xf numFmtId="8" fontId="0" fillId="0" borderId="4" xfId="0" applyNumberFormat="1" applyBorder="1" applyAlignment="1">
      <alignment vertical="center"/>
    </xf>
    <xf numFmtId="166" fontId="6" fillId="3" borderId="4" xfId="0" applyNumberFormat="1" applyFont="1" applyFill="1" applyBorder="1"/>
    <xf numFmtId="166" fontId="6" fillId="2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164" fontId="4" fillId="3" borderId="4" xfId="0" applyNumberFormat="1" applyFont="1" applyFill="1" applyBorder="1"/>
    <xf numFmtId="165" fontId="0" fillId="2" borderId="4" xfId="0" applyNumberFormat="1" applyFill="1" applyBorder="1"/>
    <xf numFmtId="0" fontId="1" fillId="4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/>
    <xf numFmtId="165" fontId="0" fillId="2" borderId="4" xfId="0" applyNumberFormat="1" applyFill="1" applyBorder="1" applyAlignment="1">
      <alignment vertical="center"/>
    </xf>
    <xf numFmtId="0" fontId="1" fillId="4" borderId="1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0" fillId="2" borderId="3" xfId="0" quotePrefix="1" applyNumberForma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166" fontId="11" fillId="3" borderId="4" xfId="0" applyNumberFormat="1" applyFont="1" applyFill="1" applyBorder="1"/>
    <xf numFmtId="0" fontId="0" fillId="2" borderId="4" xfId="0" applyFill="1" applyBorder="1" applyAlignment="1">
      <alignment vertical="center"/>
    </xf>
    <xf numFmtId="166" fontId="11" fillId="2" borderId="4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6" fillId="2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8" fillId="5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8" fontId="0" fillId="0" borderId="4" xfId="0" applyNumberFormat="1" applyBorder="1"/>
    <xf numFmtId="8" fontId="0" fillId="6" borderId="4" xfId="0" applyNumberFormat="1" applyFill="1" applyBorder="1"/>
    <xf numFmtId="6" fontId="0" fillId="0" borderId="4" xfId="0" applyNumberFormat="1" applyBorder="1"/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0" borderId="4" xfId="0" applyNumberFormat="1" applyBorder="1" applyProtection="1">
      <protection locked="0"/>
    </xf>
    <xf numFmtId="0" fontId="1" fillId="0" borderId="0" xfId="0" applyFont="1" applyAlignment="1">
      <alignment horizontal="right" indent="1"/>
    </xf>
    <xf numFmtId="0" fontId="13" fillId="0" borderId="0" xfId="0" applyFont="1" applyAlignment="1">
      <alignment horizontal="right" indent="1"/>
    </xf>
    <xf numFmtId="165" fontId="0" fillId="0" borderId="14" xfId="0" applyNumberFormat="1" applyBorder="1"/>
    <xf numFmtId="165" fontId="0" fillId="0" borderId="15" xfId="0" applyNumberFormat="1" applyBorder="1"/>
    <xf numFmtId="0" fontId="0" fillId="0" borderId="16" xfId="0" applyBorder="1"/>
    <xf numFmtId="0" fontId="0" fillId="2" borderId="4" xfId="0" applyFill="1" applyBorder="1"/>
    <xf numFmtId="0" fontId="0" fillId="2" borderId="3" xfId="0" applyFill="1" applyBorder="1"/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9" xfId="0" applyFill="1" applyBorder="1"/>
    <xf numFmtId="0" fontId="0" fillId="2" borderId="2" xfId="0" applyFill="1" applyBorder="1"/>
    <xf numFmtId="0" fontId="1" fillId="0" borderId="4" xfId="0" applyFont="1" applyBorder="1" applyAlignment="1">
      <alignment horizontal="center"/>
    </xf>
    <xf numFmtId="0" fontId="1" fillId="4" borderId="12" xfId="0" applyFont="1" applyFill="1" applyBorder="1"/>
    <xf numFmtId="0" fontId="1" fillId="4" borderId="11" xfId="0" applyFont="1" applyFill="1" applyBorder="1"/>
    <xf numFmtId="0" fontId="1" fillId="4" borderId="13" xfId="0" applyFont="1" applyFill="1" applyBorder="1"/>
    <xf numFmtId="0" fontId="6" fillId="3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/>
    <xf numFmtId="0" fontId="5" fillId="2" borderId="10" xfId="0" applyFont="1" applyFill="1" applyBorder="1"/>
    <xf numFmtId="0" fontId="0" fillId="2" borderId="12" xfId="0" applyFill="1" applyBorder="1"/>
    <xf numFmtId="0" fontId="0" fillId="2" borderId="11" xfId="0" applyFill="1" applyBorder="1"/>
    <xf numFmtId="0" fontId="0" fillId="2" borderId="13" xfId="0" applyFill="1" applyBorder="1"/>
    <xf numFmtId="0" fontId="7" fillId="0" borderId="0" xfId="0" applyFont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6" borderId="4" xfId="0" applyFill="1" applyBorder="1"/>
    <xf numFmtId="0" fontId="0" fillId="0" borderId="4" xfId="0" applyBorder="1"/>
    <xf numFmtId="0" fontId="8" fillId="5" borderId="4" xfId="0" applyFont="1" applyFill="1" applyBorder="1" applyAlignment="1">
      <alignment horizontal="center" vertical="center"/>
    </xf>
    <xf numFmtId="8" fontId="6" fillId="0" borderId="4" xfId="0" applyNumberFormat="1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/>
    <xf numFmtId="0" fontId="6" fillId="0" borderId="0" xfId="0" applyFont="1" applyAlignment="1">
      <alignment horizontal="left" vertical="center"/>
    </xf>
    <xf numFmtId="0" fontId="1" fillId="5" borderId="4" xfId="0" applyFont="1" applyFill="1" applyBorder="1"/>
    <xf numFmtId="165" fontId="1" fillId="0" borderId="4" xfId="0" applyNumberFormat="1" applyFont="1" applyBorder="1" applyAlignment="1">
      <alignment horizontal="right"/>
    </xf>
    <xf numFmtId="0" fontId="1" fillId="0" borderId="0" xfId="0" applyFont="1"/>
    <xf numFmtId="49" fontId="0" fillId="0" borderId="0" xfId="0" applyNumberFormat="1" applyAlignment="1">
      <alignment horizontal="right"/>
    </xf>
    <xf numFmtId="49" fontId="0" fillId="0" borderId="0" xfId="0" applyNumberFormat="1" applyAlignment="1"/>
    <xf numFmtId="49" fontId="14" fillId="0" borderId="0" xfId="0" quotePrefix="1" applyNumberFormat="1" applyFont="1" applyAlignment="1"/>
  </cellXfs>
  <cellStyles count="2">
    <cellStyle name="Lien hypertexte" xfId="1" builtinId="8"/>
    <cellStyle name="Normal" xfId="0" builtinId="0"/>
  </cellStyles>
  <dxfs count="15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  <dxf>
      <font>
        <color rgb="FFC0C0C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215275</xdr:colOff>
      <xdr:row>3</xdr:row>
      <xdr:rowOff>132471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64CC8-6994-37F9-0D17-65842A2D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955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a.litterature@oainfo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350B-DD31-4F88-AC4B-C277B9C7575A}">
  <dimension ref="A1:K149"/>
  <sheetViews>
    <sheetView tabSelected="1" topLeftCell="A133" zoomScaleNormal="100" workbookViewId="0">
      <selection activeCell="H133" sqref="H133"/>
    </sheetView>
  </sheetViews>
  <sheetFormatPr baseColWidth="10" defaultRowHeight="15"/>
  <cols>
    <col min="1" max="1" width="6.5703125" customWidth="1"/>
    <col min="2" max="2" width="5.140625" hidden="1" customWidth="1"/>
    <col min="3" max="3" width="7.5703125" hidden="1" customWidth="1"/>
    <col min="4" max="4" width="6" hidden="1" customWidth="1"/>
    <col min="5" max="6" width="12.5703125" customWidth="1"/>
    <col min="7" max="7" width="11.5703125" customWidth="1"/>
    <col min="8" max="8" width="20.28515625" customWidth="1"/>
    <col min="9" max="9" width="12" customWidth="1"/>
    <col min="10" max="10" width="8.28515625" customWidth="1"/>
    <col min="11" max="11" width="7.7109375" customWidth="1"/>
  </cols>
  <sheetData>
    <row r="1" spans="1:11" ht="18.75">
      <c r="I1" s="87" t="s">
        <v>0</v>
      </c>
      <c r="J1" s="87"/>
      <c r="K1" s="87"/>
    </row>
    <row r="2" spans="1:11">
      <c r="I2" s="91" t="s">
        <v>1</v>
      </c>
      <c r="J2" s="91"/>
      <c r="K2" s="91"/>
    </row>
    <row r="3" spans="1:11" ht="7.15" customHeight="1"/>
    <row r="5" spans="1:11">
      <c r="A5" s="94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</row>
    <row r="8" spans="1:11">
      <c r="A8" s="34" t="s">
        <v>106</v>
      </c>
      <c r="B8" s="34"/>
      <c r="C8" s="34"/>
      <c r="D8" s="34"/>
    </row>
    <row r="11" spans="1:11">
      <c r="A11" s="31" t="s">
        <v>3</v>
      </c>
      <c r="B11" s="31" t="s">
        <v>166</v>
      </c>
      <c r="C11" s="31" t="s">
        <v>174</v>
      </c>
      <c r="D11" s="31" t="s">
        <v>173</v>
      </c>
      <c r="E11" s="76" t="s">
        <v>203</v>
      </c>
      <c r="F11" s="77"/>
      <c r="G11" s="77"/>
      <c r="H11" s="78"/>
      <c r="I11" s="31" t="s">
        <v>6</v>
      </c>
      <c r="J11" s="31" t="s">
        <v>5</v>
      </c>
      <c r="K11" s="31" t="s">
        <v>4</v>
      </c>
    </row>
    <row r="12" spans="1:11">
      <c r="A12" s="3" t="s">
        <v>7</v>
      </c>
      <c r="B12" s="37" t="s">
        <v>167</v>
      </c>
      <c r="C12" s="39">
        <v>283</v>
      </c>
      <c r="D12" s="39">
        <f>J12*C12</f>
        <v>0</v>
      </c>
      <c r="E12" s="84" t="s">
        <v>37</v>
      </c>
      <c r="F12" s="85"/>
      <c r="G12" s="85"/>
      <c r="H12" s="86"/>
      <c r="I12" s="4">
        <v>18.75</v>
      </c>
      <c r="J12" s="60"/>
      <c r="K12" s="5">
        <f>I12*J12</f>
        <v>0</v>
      </c>
    </row>
    <row r="13" spans="1:11">
      <c r="A13" s="28" t="s">
        <v>8</v>
      </c>
      <c r="B13" s="37" t="s">
        <v>167</v>
      </c>
      <c r="C13" s="39">
        <v>278</v>
      </c>
      <c r="D13" s="39">
        <f t="shared" ref="D13:D27" si="0">J13*C13</f>
        <v>0</v>
      </c>
      <c r="E13" s="84" t="s">
        <v>32</v>
      </c>
      <c r="F13" s="85"/>
      <c r="G13" s="85"/>
      <c r="H13" s="86"/>
      <c r="I13" s="29">
        <v>15.25</v>
      </c>
      <c r="J13" s="61"/>
      <c r="K13" s="30">
        <f t="shared" ref="K13:K27" si="1">I13*J13</f>
        <v>0</v>
      </c>
    </row>
    <row r="14" spans="1:11">
      <c r="A14" s="3" t="s">
        <v>9</v>
      </c>
      <c r="B14" s="37" t="s">
        <v>167</v>
      </c>
      <c r="C14" s="39">
        <v>223</v>
      </c>
      <c r="D14" s="39">
        <f t="shared" si="0"/>
        <v>0</v>
      </c>
      <c r="E14" s="84" t="s">
        <v>35</v>
      </c>
      <c r="F14" s="85"/>
      <c r="G14" s="85"/>
      <c r="H14" s="86"/>
      <c r="I14" s="4">
        <v>22</v>
      </c>
      <c r="J14" s="61"/>
      <c r="K14" s="30">
        <f t="shared" si="1"/>
        <v>0</v>
      </c>
    </row>
    <row r="15" spans="1:11">
      <c r="A15" s="28" t="s">
        <v>10</v>
      </c>
      <c r="B15" s="37" t="s">
        <v>167</v>
      </c>
      <c r="C15" s="39">
        <v>871</v>
      </c>
      <c r="D15" s="39">
        <f t="shared" si="0"/>
        <v>0</v>
      </c>
      <c r="E15" s="84" t="s">
        <v>36</v>
      </c>
      <c r="F15" s="85"/>
      <c r="G15" s="85"/>
      <c r="H15" s="86"/>
      <c r="I15" s="29">
        <v>20.25</v>
      </c>
      <c r="J15" s="61"/>
      <c r="K15" s="30">
        <f t="shared" si="1"/>
        <v>0</v>
      </c>
    </row>
    <row r="16" spans="1:11">
      <c r="A16" s="3" t="s">
        <v>11</v>
      </c>
      <c r="B16" s="37" t="s">
        <v>167</v>
      </c>
      <c r="C16" s="39">
        <v>322</v>
      </c>
      <c r="D16" s="39">
        <f t="shared" si="0"/>
        <v>0</v>
      </c>
      <c r="E16" s="84" t="s">
        <v>34</v>
      </c>
      <c r="F16" s="85"/>
      <c r="G16" s="85"/>
      <c r="H16" s="86"/>
      <c r="I16" s="4">
        <v>22</v>
      </c>
      <c r="J16" s="61"/>
      <c r="K16" s="30">
        <f t="shared" si="1"/>
        <v>0</v>
      </c>
    </row>
    <row r="17" spans="1:11">
      <c r="A17" s="28" t="s">
        <v>12</v>
      </c>
      <c r="B17" s="37" t="s">
        <v>167</v>
      </c>
      <c r="C17" s="39">
        <v>447</v>
      </c>
      <c r="D17" s="39">
        <f t="shared" si="0"/>
        <v>0</v>
      </c>
      <c r="E17" s="84" t="s">
        <v>33</v>
      </c>
      <c r="F17" s="85"/>
      <c r="G17" s="85"/>
      <c r="H17" s="86"/>
      <c r="I17" s="29">
        <v>18.25</v>
      </c>
      <c r="J17" s="61"/>
      <c r="K17" s="30">
        <f t="shared" si="1"/>
        <v>0</v>
      </c>
    </row>
    <row r="18" spans="1:11">
      <c r="A18" s="6" t="s">
        <v>13</v>
      </c>
      <c r="B18" s="37" t="s">
        <v>167</v>
      </c>
      <c r="C18" s="39">
        <v>218</v>
      </c>
      <c r="D18" s="39">
        <f t="shared" si="0"/>
        <v>0</v>
      </c>
      <c r="E18" s="84" t="s">
        <v>23</v>
      </c>
      <c r="F18" s="85"/>
      <c r="G18" s="85"/>
      <c r="H18" s="86"/>
      <c r="I18" s="7">
        <v>15.25</v>
      </c>
      <c r="J18" s="61"/>
      <c r="K18" s="30">
        <f t="shared" si="1"/>
        <v>0</v>
      </c>
    </row>
    <row r="19" spans="1:11">
      <c r="A19" s="28" t="s">
        <v>14</v>
      </c>
      <c r="B19" s="37" t="s">
        <v>167</v>
      </c>
      <c r="C19" s="39">
        <v>163</v>
      </c>
      <c r="D19" s="39">
        <f t="shared" si="0"/>
        <v>0</v>
      </c>
      <c r="E19" s="84" t="s">
        <v>24</v>
      </c>
      <c r="F19" s="85"/>
      <c r="G19" s="85"/>
      <c r="H19" s="86"/>
      <c r="I19" s="29">
        <v>23.25</v>
      </c>
      <c r="J19" s="61"/>
      <c r="K19" s="30">
        <f t="shared" si="1"/>
        <v>0</v>
      </c>
    </row>
    <row r="20" spans="1:11">
      <c r="A20" s="3" t="s">
        <v>15</v>
      </c>
      <c r="B20" s="37" t="s">
        <v>167</v>
      </c>
      <c r="C20" s="39">
        <v>304</v>
      </c>
      <c r="D20" s="39">
        <f t="shared" si="0"/>
        <v>0</v>
      </c>
      <c r="E20" s="84" t="s">
        <v>25</v>
      </c>
      <c r="F20" s="85"/>
      <c r="G20" s="85"/>
      <c r="H20" s="86"/>
      <c r="I20" s="4">
        <v>19.25</v>
      </c>
      <c r="J20" s="61"/>
      <c r="K20" s="30">
        <f t="shared" si="1"/>
        <v>0</v>
      </c>
    </row>
    <row r="21" spans="1:11">
      <c r="A21" s="28" t="s">
        <v>16</v>
      </c>
      <c r="B21" s="37" t="s">
        <v>167</v>
      </c>
      <c r="C21" s="39">
        <v>276</v>
      </c>
      <c r="D21" s="39">
        <f t="shared" si="0"/>
        <v>0</v>
      </c>
      <c r="E21" s="84" t="s">
        <v>38</v>
      </c>
      <c r="F21" s="85"/>
      <c r="G21" s="85"/>
      <c r="H21" s="86"/>
      <c r="I21" s="29">
        <v>19.25</v>
      </c>
      <c r="J21" s="61"/>
      <c r="K21" s="30">
        <f t="shared" si="1"/>
        <v>0</v>
      </c>
    </row>
    <row r="22" spans="1:11">
      <c r="A22" s="3" t="s">
        <v>17</v>
      </c>
      <c r="B22" s="37" t="s">
        <v>167</v>
      </c>
      <c r="C22" s="39">
        <v>1136</v>
      </c>
      <c r="D22" s="39">
        <f t="shared" si="0"/>
        <v>0</v>
      </c>
      <c r="E22" s="84" t="s">
        <v>26</v>
      </c>
      <c r="F22" s="85"/>
      <c r="G22" s="85"/>
      <c r="H22" s="86"/>
      <c r="I22" s="4">
        <v>23.25</v>
      </c>
      <c r="J22" s="61"/>
      <c r="K22" s="30">
        <f t="shared" si="1"/>
        <v>0</v>
      </c>
    </row>
    <row r="23" spans="1:11">
      <c r="A23" s="28" t="s">
        <v>18</v>
      </c>
      <c r="B23" s="37" t="s">
        <v>167</v>
      </c>
      <c r="C23" s="39">
        <v>163</v>
      </c>
      <c r="D23" s="39">
        <f t="shared" si="0"/>
        <v>0</v>
      </c>
      <c r="E23" s="84" t="s">
        <v>27</v>
      </c>
      <c r="F23" s="85"/>
      <c r="G23" s="85"/>
      <c r="H23" s="86"/>
      <c r="I23" s="29">
        <v>11.25</v>
      </c>
      <c r="J23" s="61"/>
      <c r="K23" s="30">
        <f t="shared" si="1"/>
        <v>0</v>
      </c>
    </row>
    <row r="24" spans="1:11">
      <c r="A24" s="3" t="s">
        <v>19</v>
      </c>
      <c r="B24" s="37" t="s">
        <v>167</v>
      </c>
      <c r="C24" s="39">
        <v>550</v>
      </c>
      <c r="D24" s="39">
        <f t="shared" si="0"/>
        <v>0</v>
      </c>
      <c r="E24" s="84" t="s">
        <v>28</v>
      </c>
      <c r="F24" s="85"/>
      <c r="G24" s="85"/>
      <c r="H24" s="86"/>
      <c r="I24" s="4">
        <v>18.75</v>
      </c>
      <c r="J24" s="61"/>
      <c r="K24" s="30">
        <f t="shared" si="1"/>
        <v>0</v>
      </c>
    </row>
    <row r="25" spans="1:11">
      <c r="A25" s="28" t="s">
        <v>20</v>
      </c>
      <c r="B25" s="37" t="s">
        <v>167</v>
      </c>
      <c r="C25" s="39">
        <v>590</v>
      </c>
      <c r="D25" s="39">
        <f t="shared" si="0"/>
        <v>0</v>
      </c>
      <c r="E25" s="84" t="s">
        <v>29</v>
      </c>
      <c r="F25" s="85"/>
      <c r="G25" s="85"/>
      <c r="H25" s="86"/>
      <c r="I25" s="29">
        <v>18.75</v>
      </c>
      <c r="J25" s="61"/>
      <c r="K25" s="30">
        <f t="shared" si="1"/>
        <v>0</v>
      </c>
    </row>
    <row r="26" spans="1:11">
      <c r="A26" s="3" t="s">
        <v>21</v>
      </c>
      <c r="B26" s="37" t="s">
        <v>167</v>
      </c>
      <c r="C26" s="39">
        <v>304</v>
      </c>
      <c r="D26" s="39">
        <f t="shared" si="0"/>
        <v>0</v>
      </c>
      <c r="E26" s="84" t="s">
        <v>30</v>
      </c>
      <c r="F26" s="85"/>
      <c r="G26" s="85"/>
      <c r="H26" s="86"/>
      <c r="I26" s="4">
        <v>15.25</v>
      </c>
      <c r="J26" s="61"/>
      <c r="K26" s="30">
        <f t="shared" si="1"/>
        <v>0</v>
      </c>
    </row>
    <row r="27" spans="1:11">
      <c r="A27" s="28" t="s">
        <v>22</v>
      </c>
      <c r="B27" s="37" t="s">
        <v>167</v>
      </c>
      <c r="C27" s="39">
        <v>194</v>
      </c>
      <c r="D27" s="39">
        <f t="shared" si="0"/>
        <v>0</v>
      </c>
      <c r="E27" s="84" t="s">
        <v>31</v>
      </c>
      <c r="F27" s="85"/>
      <c r="G27" s="85"/>
      <c r="H27" s="86"/>
      <c r="I27" s="29">
        <v>17.350000000000001</v>
      </c>
      <c r="J27" s="61"/>
      <c r="K27" s="30">
        <f t="shared" si="1"/>
        <v>0</v>
      </c>
    </row>
    <row r="28" spans="1:11">
      <c r="A28" s="13"/>
      <c r="B28" s="1"/>
      <c r="C28" s="1"/>
      <c r="D28" s="1"/>
      <c r="E28" s="82"/>
      <c r="F28" s="82"/>
      <c r="G28" s="82"/>
      <c r="H28" s="83"/>
      <c r="I28" s="92" t="s">
        <v>108</v>
      </c>
      <c r="J28" s="93"/>
      <c r="K28" s="8">
        <f>SUM(K12:K27)</f>
        <v>0</v>
      </c>
    </row>
    <row r="29" spans="1:11">
      <c r="A29" s="1"/>
      <c r="B29" s="1"/>
      <c r="C29" s="1"/>
      <c r="D29" s="1"/>
      <c r="E29" s="2"/>
      <c r="F29" s="2"/>
      <c r="G29" s="2"/>
      <c r="H29" s="2"/>
      <c r="I29" s="19"/>
      <c r="J29" s="19"/>
      <c r="K29" s="20"/>
    </row>
    <row r="30" spans="1:11">
      <c r="A30" s="31" t="s">
        <v>3</v>
      </c>
      <c r="B30" s="31" t="s">
        <v>166</v>
      </c>
      <c r="C30" s="31" t="s">
        <v>169</v>
      </c>
      <c r="D30" s="31" t="s">
        <v>173</v>
      </c>
      <c r="E30" s="76" t="s">
        <v>109</v>
      </c>
      <c r="F30" s="77"/>
      <c r="G30" s="77"/>
      <c r="H30" s="78"/>
      <c r="I30" s="31" t="s">
        <v>6</v>
      </c>
      <c r="J30" s="31" t="s">
        <v>5</v>
      </c>
      <c r="K30" s="31" t="s">
        <v>4</v>
      </c>
    </row>
    <row r="31" spans="1:11">
      <c r="A31" s="16" t="s">
        <v>112</v>
      </c>
      <c r="B31" s="37" t="s">
        <v>168</v>
      </c>
      <c r="C31" s="39">
        <v>5</v>
      </c>
      <c r="D31" s="39">
        <f>J31*C31</f>
        <v>0</v>
      </c>
      <c r="E31" s="84" t="s">
        <v>116</v>
      </c>
      <c r="F31" s="85"/>
      <c r="G31" s="85"/>
      <c r="H31" s="86"/>
      <c r="I31" s="12">
        <v>0.25</v>
      </c>
      <c r="J31" s="60"/>
      <c r="K31" s="5">
        <f>I31*J31</f>
        <v>0</v>
      </c>
    </row>
    <row r="32" spans="1:11">
      <c r="A32" s="16" t="s">
        <v>113</v>
      </c>
      <c r="B32" s="37" t="s">
        <v>168</v>
      </c>
      <c r="C32" s="39">
        <v>4</v>
      </c>
      <c r="D32" s="39">
        <f t="shared" ref="D32:D35" si="2">J32*C32</f>
        <v>0</v>
      </c>
      <c r="E32" s="84" t="s">
        <v>117</v>
      </c>
      <c r="F32" s="85"/>
      <c r="G32" s="85"/>
      <c r="H32" s="86"/>
      <c r="I32" s="12">
        <v>0.25</v>
      </c>
      <c r="J32" s="60"/>
      <c r="K32" s="5">
        <f>I32*J32</f>
        <v>0</v>
      </c>
    </row>
    <row r="33" spans="1:11">
      <c r="A33" s="16" t="s">
        <v>114</v>
      </c>
      <c r="B33" s="37" t="s">
        <v>168</v>
      </c>
      <c r="C33" s="39">
        <v>7</v>
      </c>
      <c r="D33" s="39">
        <f t="shared" si="2"/>
        <v>0</v>
      </c>
      <c r="E33" s="69" t="s">
        <v>118</v>
      </c>
      <c r="F33" s="69"/>
      <c r="G33" s="69"/>
      <c r="H33" s="69"/>
      <c r="I33" s="12">
        <v>1</v>
      </c>
      <c r="J33" s="60"/>
      <c r="K33" s="5">
        <f>I33*J33</f>
        <v>0</v>
      </c>
    </row>
    <row r="34" spans="1:11">
      <c r="A34" s="16" t="s">
        <v>115</v>
      </c>
      <c r="B34" s="37" t="s">
        <v>168</v>
      </c>
      <c r="C34" s="39">
        <v>8</v>
      </c>
      <c r="D34" s="39">
        <f t="shared" si="2"/>
        <v>0</v>
      </c>
      <c r="E34" s="69" t="s">
        <v>119</v>
      </c>
      <c r="F34" s="69"/>
      <c r="G34" s="69"/>
      <c r="H34" s="69"/>
      <c r="I34" s="12">
        <v>0.25</v>
      </c>
      <c r="J34" s="60"/>
      <c r="K34" s="5">
        <f>I34*J34</f>
        <v>0</v>
      </c>
    </row>
    <row r="35" spans="1:11">
      <c r="A35" s="16" t="s">
        <v>111</v>
      </c>
      <c r="B35" s="37" t="s">
        <v>168</v>
      </c>
      <c r="C35" s="39">
        <v>7</v>
      </c>
      <c r="D35" s="39">
        <f t="shared" si="2"/>
        <v>0</v>
      </c>
      <c r="E35" s="69" t="s">
        <v>110</v>
      </c>
      <c r="F35" s="69"/>
      <c r="G35" s="69"/>
      <c r="H35" s="69"/>
      <c r="I35" s="38" t="s">
        <v>133</v>
      </c>
      <c r="J35" s="60"/>
      <c r="K35" s="5">
        <f>I35*J35</f>
        <v>0</v>
      </c>
    </row>
    <row r="36" spans="1:11">
      <c r="A36" s="1"/>
      <c r="B36" s="1"/>
      <c r="C36" s="1"/>
      <c r="D36" s="1"/>
      <c r="E36" s="2"/>
      <c r="F36" s="2"/>
      <c r="G36" s="2"/>
      <c r="H36" s="2"/>
      <c r="I36" s="75" t="s">
        <v>120</v>
      </c>
      <c r="J36" s="75"/>
      <c r="K36" s="8">
        <f>SUM(K31:K35)</f>
        <v>0</v>
      </c>
    </row>
    <row r="38" spans="1:11">
      <c r="A38" s="31" t="s">
        <v>3</v>
      </c>
      <c r="B38" s="31" t="s">
        <v>166</v>
      </c>
      <c r="C38" s="31" t="s">
        <v>169</v>
      </c>
      <c r="D38" s="36"/>
      <c r="E38" s="76" t="s">
        <v>121</v>
      </c>
      <c r="F38" s="77"/>
      <c r="G38" s="77"/>
      <c r="H38" s="78"/>
      <c r="I38" s="31" t="s">
        <v>6</v>
      </c>
      <c r="J38" s="31" t="s">
        <v>5</v>
      </c>
      <c r="K38" s="31" t="s">
        <v>4</v>
      </c>
    </row>
    <row r="39" spans="1:11">
      <c r="A39" s="9" t="s">
        <v>39</v>
      </c>
      <c r="B39" s="37" t="s">
        <v>168</v>
      </c>
      <c r="C39" s="39">
        <v>5</v>
      </c>
      <c r="D39" s="44">
        <f>J39*C39</f>
        <v>0</v>
      </c>
      <c r="E39" s="88" t="s">
        <v>74</v>
      </c>
      <c r="F39" s="89"/>
      <c r="G39" s="89"/>
      <c r="H39" s="90"/>
      <c r="I39" s="10">
        <v>1.1000000000000001</v>
      </c>
      <c r="J39" s="60"/>
      <c r="K39" s="5">
        <f>I39*J39</f>
        <v>0</v>
      </c>
    </row>
    <row r="40" spans="1:11">
      <c r="A40" s="11" t="s">
        <v>40</v>
      </c>
      <c r="B40" s="37" t="s">
        <v>168</v>
      </c>
      <c r="C40" s="39">
        <v>33</v>
      </c>
      <c r="D40" s="44">
        <f t="shared" ref="D40:D50" si="3">J40*C40</f>
        <v>0</v>
      </c>
      <c r="E40" s="73" t="s">
        <v>75</v>
      </c>
      <c r="F40" s="70"/>
      <c r="G40" s="70"/>
      <c r="H40" s="74"/>
      <c r="I40" s="12">
        <v>1</v>
      </c>
      <c r="J40" s="60"/>
      <c r="K40" s="5">
        <f t="shared" ref="K40:K56" si="4">I40*J40</f>
        <v>0</v>
      </c>
    </row>
    <row r="41" spans="1:11">
      <c r="A41" s="9" t="s">
        <v>41</v>
      </c>
      <c r="B41" s="37" t="s">
        <v>168</v>
      </c>
      <c r="C41" s="39">
        <v>12</v>
      </c>
      <c r="D41" s="44">
        <f t="shared" si="3"/>
        <v>0</v>
      </c>
      <c r="E41" s="73" t="s">
        <v>76</v>
      </c>
      <c r="F41" s="70"/>
      <c r="G41" s="70"/>
      <c r="H41" s="74"/>
      <c r="I41" s="10">
        <v>2.1</v>
      </c>
      <c r="J41" s="60"/>
      <c r="K41" s="5">
        <f t="shared" si="4"/>
        <v>0</v>
      </c>
    </row>
    <row r="42" spans="1:11">
      <c r="A42" s="11" t="s">
        <v>42</v>
      </c>
      <c r="B42" s="37" t="s">
        <v>168</v>
      </c>
      <c r="C42" s="39">
        <v>5</v>
      </c>
      <c r="D42" s="44">
        <f t="shared" si="3"/>
        <v>0</v>
      </c>
      <c r="E42" s="73" t="s">
        <v>77</v>
      </c>
      <c r="F42" s="70"/>
      <c r="G42" s="70"/>
      <c r="H42" s="74"/>
      <c r="I42" s="12">
        <v>0.8</v>
      </c>
      <c r="J42" s="60"/>
      <c r="K42" s="5">
        <f t="shared" si="4"/>
        <v>0</v>
      </c>
    </row>
    <row r="43" spans="1:11">
      <c r="A43" s="9" t="s">
        <v>43</v>
      </c>
      <c r="B43" s="37" t="s">
        <v>168</v>
      </c>
      <c r="C43" s="39">
        <v>8</v>
      </c>
      <c r="D43" s="44">
        <f t="shared" si="3"/>
        <v>0</v>
      </c>
      <c r="E43" s="73" t="s">
        <v>78</v>
      </c>
      <c r="F43" s="70"/>
      <c r="G43" s="70"/>
      <c r="H43" s="74"/>
      <c r="I43" s="10">
        <v>1.1000000000000001</v>
      </c>
      <c r="J43" s="60"/>
      <c r="K43" s="5">
        <f t="shared" si="4"/>
        <v>0</v>
      </c>
    </row>
    <row r="44" spans="1:11">
      <c r="A44" s="11" t="s">
        <v>44</v>
      </c>
      <c r="B44" s="37" t="s">
        <v>168</v>
      </c>
      <c r="C44" s="39">
        <v>20</v>
      </c>
      <c r="D44" s="44">
        <f t="shared" si="3"/>
        <v>0</v>
      </c>
      <c r="E44" s="73" t="s">
        <v>79</v>
      </c>
      <c r="F44" s="70"/>
      <c r="G44" s="70"/>
      <c r="H44" s="74"/>
      <c r="I44" s="12">
        <v>2.6</v>
      </c>
      <c r="J44" s="60"/>
      <c r="K44" s="5">
        <f t="shared" si="4"/>
        <v>0</v>
      </c>
    </row>
    <row r="45" spans="1:11">
      <c r="A45" s="9" t="s">
        <v>45</v>
      </c>
      <c r="B45" s="37" t="s">
        <v>168</v>
      </c>
      <c r="C45" s="39">
        <v>18</v>
      </c>
      <c r="D45" s="44">
        <f t="shared" si="3"/>
        <v>0</v>
      </c>
      <c r="E45" s="73" t="s">
        <v>80</v>
      </c>
      <c r="F45" s="70"/>
      <c r="G45" s="70"/>
      <c r="H45" s="74"/>
      <c r="I45" s="10">
        <v>2.1</v>
      </c>
      <c r="J45" s="60"/>
      <c r="K45" s="5">
        <f t="shared" si="4"/>
        <v>0</v>
      </c>
    </row>
    <row r="46" spans="1:11">
      <c r="A46" s="11" t="s">
        <v>46</v>
      </c>
      <c r="B46" s="37" t="s">
        <v>168</v>
      </c>
      <c r="C46" s="39">
        <v>7</v>
      </c>
      <c r="D46" s="44">
        <f t="shared" si="3"/>
        <v>0</v>
      </c>
      <c r="E46" s="73" t="s">
        <v>81</v>
      </c>
      <c r="F46" s="70"/>
      <c r="G46" s="70"/>
      <c r="H46" s="74"/>
      <c r="I46" s="12">
        <v>1</v>
      </c>
      <c r="J46" s="60"/>
      <c r="K46" s="5">
        <f t="shared" si="4"/>
        <v>0</v>
      </c>
    </row>
    <row r="47" spans="1:11">
      <c r="A47" s="9" t="s">
        <v>47</v>
      </c>
      <c r="B47" s="37" t="s">
        <v>168</v>
      </c>
      <c r="C47" s="39">
        <v>20</v>
      </c>
      <c r="D47" s="44">
        <f t="shared" si="3"/>
        <v>0</v>
      </c>
      <c r="E47" s="73" t="s">
        <v>82</v>
      </c>
      <c r="F47" s="70"/>
      <c r="G47" s="70"/>
      <c r="H47" s="74"/>
      <c r="I47" s="10">
        <v>2.1</v>
      </c>
      <c r="J47" s="60"/>
      <c r="K47" s="5">
        <f t="shared" si="4"/>
        <v>0</v>
      </c>
    </row>
    <row r="48" spans="1:11">
      <c r="A48" s="11" t="s">
        <v>48</v>
      </c>
      <c r="B48" s="37" t="s">
        <v>168</v>
      </c>
      <c r="C48" s="39">
        <v>5</v>
      </c>
      <c r="D48" s="44">
        <f t="shared" si="3"/>
        <v>0</v>
      </c>
      <c r="E48" s="73" t="s">
        <v>83</v>
      </c>
      <c r="F48" s="70"/>
      <c r="G48" s="70"/>
      <c r="H48" s="74"/>
      <c r="I48" s="12">
        <v>1.1000000000000001</v>
      </c>
      <c r="J48" s="60"/>
      <c r="K48" s="5">
        <f t="shared" si="4"/>
        <v>0</v>
      </c>
    </row>
    <row r="49" spans="1:11">
      <c r="A49" s="9" t="s">
        <v>49</v>
      </c>
      <c r="B49" s="37" t="s">
        <v>168</v>
      </c>
      <c r="C49" s="39">
        <v>11</v>
      </c>
      <c r="D49" s="44">
        <f t="shared" si="3"/>
        <v>0</v>
      </c>
      <c r="E49" s="73" t="s">
        <v>84</v>
      </c>
      <c r="F49" s="70"/>
      <c r="G49" s="70"/>
      <c r="H49" s="74"/>
      <c r="I49" s="10">
        <v>2.1</v>
      </c>
      <c r="J49" s="60"/>
      <c r="K49" s="5">
        <f t="shared" si="4"/>
        <v>0</v>
      </c>
    </row>
    <row r="50" spans="1:11">
      <c r="A50" s="11" t="s">
        <v>50</v>
      </c>
      <c r="B50" s="37" t="s">
        <v>168</v>
      </c>
      <c r="C50" s="39">
        <v>5</v>
      </c>
      <c r="D50" s="39">
        <f t="shared" si="3"/>
        <v>0</v>
      </c>
      <c r="E50" s="70" t="s">
        <v>85</v>
      </c>
      <c r="F50" s="70"/>
      <c r="G50" s="70"/>
      <c r="H50" s="74"/>
      <c r="I50" s="12">
        <v>1.1000000000000001</v>
      </c>
      <c r="J50" s="60"/>
      <c r="K50" s="5">
        <f t="shared" si="4"/>
        <v>0</v>
      </c>
    </row>
    <row r="51" spans="1:11">
      <c r="A51" s="31" t="s">
        <v>3</v>
      </c>
      <c r="B51" s="31" t="s">
        <v>166</v>
      </c>
      <c r="C51" s="31" t="s">
        <v>169</v>
      </c>
      <c r="D51" s="31" t="s">
        <v>173</v>
      </c>
      <c r="E51" s="77" t="s">
        <v>121</v>
      </c>
      <c r="F51" s="77"/>
      <c r="G51" s="77"/>
      <c r="H51" s="78"/>
      <c r="I51" s="31" t="s">
        <v>6</v>
      </c>
      <c r="J51" s="31" t="s">
        <v>5</v>
      </c>
      <c r="K51" s="31" t="s">
        <v>4</v>
      </c>
    </row>
    <row r="52" spans="1:11">
      <c r="A52" s="9" t="s">
        <v>51</v>
      </c>
      <c r="B52" s="37" t="s">
        <v>168</v>
      </c>
      <c r="C52" s="39">
        <v>5</v>
      </c>
      <c r="D52" s="39">
        <f>J52*C52</f>
        <v>0</v>
      </c>
      <c r="E52" s="70" t="s">
        <v>86</v>
      </c>
      <c r="F52" s="70"/>
      <c r="G52" s="70"/>
      <c r="H52" s="70"/>
      <c r="I52" s="26">
        <v>1.1000000000000001</v>
      </c>
      <c r="J52" s="60"/>
      <c r="K52" s="5">
        <f t="shared" si="4"/>
        <v>0</v>
      </c>
    </row>
    <row r="53" spans="1:11">
      <c r="A53" s="11" t="s">
        <v>52</v>
      </c>
      <c r="B53" s="37" t="s">
        <v>168</v>
      </c>
      <c r="C53" s="39">
        <v>33</v>
      </c>
      <c r="D53" s="39">
        <f t="shared" ref="D53:D72" si="5">J53*C53</f>
        <v>0</v>
      </c>
      <c r="E53" s="70" t="s">
        <v>87</v>
      </c>
      <c r="F53" s="70"/>
      <c r="G53" s="70"/>
      <c r="H53" s="70"/>
      <c r="I53" s="5">
        <v>2.6</v>
      </c>
      <c r="J53" s="60"/>
      <c r="K53" s="5">
        <f t="shared" si="4"/>
        <v>0</v>
      </c>
    </row>
    <row r="54" spans="1:11">
      <c r="A54" s="9" t="s">
        <v>53</v>
      </c>
      <c r="B54" s="37" t="s">
        <v>167</v>
      </c>
      <c r="C54" s="39">
        <v>81</v>
      </c>
      <c r="D54" s="39">
        <f t="shared" si="5"/>
        <v>0</v>
      </c>
      <c r="E54" s="70" t="s">
        <v>88</v>
      </c>
      <c r="F54" s="70"/>
      <c r="G54" s="70"/>
      <c r="H54" s="70"/>
      <c r="I54" s="26">
        <v>5.2</v>
      </c>
      <c r="J54" s="60"/>
      <c r="K54" s="5">
        <f t="shared" si="4"/>
        <v>0</v>
      </c>
    </row>
    <row r="55" spans="1:11" ht="29.45" customHeight="1">
      <c r="A55" s="46" t="s">
        <v>54</v>
      </c>
      <c r="B55" s="47" t="s">
        <v>168</v>
      </c>
      <c r="C55" s="48"/>
      <c r="D55" s="49">
        <f t="shared" si="5"/>
        <v>0</v>
      </c>
      <c r="E55" s="71" t="s">
        <v>177</v>
      </c>
      <c r="F55" s="71"/>
      <c r="G55" s="71"/>
      <c r="H55" s="72"/>
      <c r="I55" s="43">
        <v>2.7</v>
      </c>
      <c r="J55" s="45"/>
      <c r="K55" s="45"/>
    </row>
    <row r="56" spans="1:11">
      <c r="A56" s="21" t="s">
        <v>55</v>
      </c>
      <c r="B56" s="37" t="s">
        <v>168</v>
      </c>
      <c r="C56" s="39">
        <v>27</v>
      </c>
      <c r="D56" s="39">
        <f t="shared" si="5"/>
        <v>0</v>
      </c>
      <c r="E56" s="69" t="s">
        <v>89</v>
      </c>
      <c r="F56" s="69"/>
      <c r="G56" s="69"/>
      <c r="H56" s="69"/>
      <c r="I56" s="26">
        <v>3.5</v>
      </c>
      <c r="J56" s="60"/>
      <c r="K56" s="5">
        <f t="shared" si="4"/>
        <v>0</v>
      </c>
    </row>
    <row r="57" spans="1:11">
      <c r="A57" s="23" t="s">
        <v>56</v>
      </c>
      <c r="B57" s="37" t="s">
        <v>168</v>
      </c>
      <c r="C57" s="39">
        <v>11</v>
      </c>
      <c r="D57" s="39">
        <f t="shared" si="5"/>
        <v>0</v>
      </c>
      <c r="E57" s="69" t="s">
        <v>90</v>
      </c>
      <c r="F57" s="69"/>
      <c r="G57" s="69"/>
      <c r="H57" s="69"/>
      <c r="I57" s="27">
        <v>1.1000000000000001</v>
      </c>
      <c r="J57" s="60"/>
      <c r="K57" s="5">
        <f>I57*J57</f>
        <v>0</v>
      </c>
    </row>
    <row r="58" spans="1:11">
      <c r="A58" s="21" t="s">
        <v>57</v>
      </c>
      <c r="B58" s="37" t="s">
        <v>168</v>
      </c>
      <c r="C58" s="39">
        <v>22</v>
      </c>
      <c r="D58" s="39">
        <f t="shared" si="5"/>
        <v>0</v>
      </c>
      <c r="E58" s="69" t="s">
        <v>91</v>
      </c>
      <c r="F58" s="69"/>
      <c r="G58" s="69"/>
      <c r="H58" s="69"/>
      <c r="I58" s="26">
        <v>2.4</v>
      </c>
      <c r="J58" s="60"/>
      <c r="K58" s="5">
        <f t="shared" ref="K58:K59" si="6">I58*J58</f>
        <v>0</v>
      </c>
    </row>
    <row r="59" spans="1:11">
      <c r="A59" s="23" t="s">
        <v>58</v>
      </c>
      <c r="B59" s="37" t="s">
        <v>168</v>
      </c>
      <c r="C59" s="39">
        <v>7</v>
      </c>
      <c r="D59" s="39">
        <f t="shared" si="5"/>
        <v>0</v>
      </c>
      <c r="E59" s="69" t="s">
        <v>92</v>
      </c>
      <c r="F59" s="69"/>
      <c r="G59" s="69"/>
      <c r="H59" s="69"/>
      <c r="I59" s="27">
        <v>1.1000000000000001</v>
      </c>
      <c r="J59" s="60"/>
      <c r="K59" s="5">
        <f t="shared" si="6"/>
        <v>0</v>
      </c>
    </row>
    <row r="60" spans="1:11">
      <c r="A60" s="21" t="s">
        <v>59</v>
      </c>
      <c r="B60" s="37" t="s">
        <v>168</v>
      </c>
      <c r="C60" s="39">
        <v>6</v>
      </c>
      <c r="D60" s="39">
        <f t="shared" si="5"/>
        <v>0</v>
      </c>
      <c r="E60" s="69" t="s">
        <v>93</v>
      </c>
      <c r="F60" s="69"/>
      <c r="G60" s="69"/>
      <c r="H60" s="69"/>
      <c r="I60" s="26">
        <v>1.1000000000000001</v>
      </c>
      <c r="J60" s="60"/>
      <c r="K60" s="5">
        <f t="shared" ref="K60:K72" si="7">I60*J60</f>
        <v>0</v>
      </c>
    </row>
    <row r="61" spans="1:11">
      <c r="A61" s="23" t="s">
        <v>62</v>
      </c>
      <c r="B61" s="37" t="s">
        <v>168</v>
      </c>
      <c r="C61" s="39">
        <v>25</v>
      </c>
      <c r="D61" s="39">
        <f t="shared" si="5"/>
        <v>0</v>
      </c>
      <c r="E61" s="69" t="s">
        <v>95</v>
      </c>
      <c r="F61" s="69"/>
      <c r="G61" s="69"/>
      <c r="H61" s="69"/>
      <c r="I61" s="27">
        <v>2.9</v>
      </c>
      <c r="J61" s="60"/>
      <c r="K61" s="5">
        <f t="shared" si="7"/>
        <v>0</v>
      </c>
    </row>
    <row r="62" spans="1:11">
      <c r="A62" s="21" t="s">
        <v>63</v>
      </c>
      <c r="B62" s="37" t="s">
        <v>168</v>
      </c>
      <c r="C62" s="39">
        <v>26</v>
      </c>
      <c r="D62" s="39">
        <f t="shared" si="5"/>
        <v>0</v>
      </c>
      <c r="E62" s="69" t="s">
        <v>97</v>
      </c>
      <c r="F62" s="69"/>
      <c r="G62" s="69"/>
      <c r="H62" s="69"/>
      <c r="I62" s="26">
        <v>2.7</v>
      </c>
      <c r="J62" s="60"/>
      <c r="K62" s="5">
        <f t="shared" si="7"/>
        <v>0</v>
      </c>
    </row>
    <row r="63" spans="1:11">
      <c r="A63" s="23" t="s">
        <v>64</v>
      </c>
      <c r="B63" s="37" t="s">
        <v>168</v>
      </c>
      <c r="C63" s="39">
        <v>10</v>
      </c>
      <c r="D63" s="39">
        <f t="shared" si="5"/>
        <v>0</v>
      </c>
      <c r="E63" s="69" t="s">
        <v>98</v>
      </c>
      <c r="F63" s="69"/>
      <c r="G63" s="69"/>
      <c r="H63" s="69"/>
      <c r="I63" s="27">
        <v>1.1000000000000001</v>
      </c>
      <c r="J63" s="60"/>
      <c r="K63" s="5">
        <f t="shared" si="7"/>
        <v>0</v>
      </c>
    </row>
    <row r="64" spans="1:11">
      <c r="A64" s="21" t="s">
        <v>65</v>
      </c>
      <c r="B64" s="37" t="s">
        <v>168</v>
      </c>
      <c r="C64" s="39">
        <v>21</v>
      </c>
      <c r="D64" s="39">
        <f t="shared" si="5"/>
        <v>0</v>
      </c>
      <c r="E64" s="69" t="s">
        <v>99</v>
      </c>
      <c r="F64" s="69"/>
      <c r="G64" s="69"/>
      <c r="H64" s="69"/>
      <c r="I64" s="26">
        <v>2.4</v>
      </c>
      <c r="J64" s="60"/>
      <c r="K64" s="5">
        <f t="shared" si="7"/>
        <v>0</v>
      </c>
    </row>
    <row r="65" spans="1:11">
      <c r="A65" s="23" t="s">
        <v>66</v>
      </c>
      <c r="B65" s="37" t="s">
        <v>168</v>
      </c>
      <c r="C65" s="39">
        <v>17</v>
      </c>
      <c r="D65" s="39">
        <f t="shared" si="5"/>
        <v>0</v>
      </c>
      <c r="E65" s="69" t="s">
        <v>107</v>
      </c>
      <c r="F65" s="69"/>
      <c r="G65" s="69"/>
      <c r="H65" s="69"/>
      <c r="I65" s="27">
        <v>1.9</v>
      </c>
      <c r="J65" s="60"/>
      <c r="K65" s="5">
        <f t="shared" si="7"/>
        <v>0</v>
      </c>
    </row>
    <row r="66" spans="1:11">
      <c r="A66" s="21" t="s">
        <v>67</v>
      </c>
      <c r="B66" s="37" t="s">
        <v>168</v>
      </c>
      <c r="C66" s="39">
        <v>48</v>
      </c>
      <c r="D66" s="39">
        <f t="shared" si="5"/>
        <v>0</v>
      </c>
      <c r="E66" s="69" t="s">
        <v>100</v>
      </c>
      <c r="F66" s="69"/>
      <c r="G66" s="69"/>
      <c r="H66" s="69"/>
      <c r="I66" s="26">
        <v>4.5</v>
      </c>
      <c r="J66" s="60"/>
      <c r="K66" s="5">
        <f t="shared" si="7"/>
        <v>0</v>
      </c>
    </row>
    <row r="67" spans="1:11">
      <c r="A67" s="23" t="s">
        <v>68</v>
      </c>
      <c r="B67" s="37" t="s">
        <v>168</v>
      </c>
      <c r="C67" s="39">
        <v>19</v>
      </c>
      <c r="D67" s="39">
        <f t="shared" si="5"/>
        <v>0</v>
      </c>
      <c r="E67" s="69" t="s">
        <v>101</v>
      </c>
      <c r="F67" s="69"/>
      <c r="G67" s="69"/>
      <c r="H67" s="69"/>
      <c r="I67" s="27">
        <v>2.4</v>
      </c>
      <c r="J67" s="60"/>
      <c r="K67" s="5">
        <f t="shared" si="7"/>
        <v>0</v>
      </c>
    </row>
    <row r="68" spans="1:11">
      <c r="A68" s="21" t="s">
        <v>69</v>
      </c>
      <c r="B68" s="37" t="s">
        <v>168</v>
      </c>
      <c r="C68" s="39">
        <v>40</v>
      </c>
      <c r="D68" s="39">
        <f t="shared" si="5"/>
        <v>0</v>
      </c>
      <c r="E68" s="69" t="s">
        <v>102</v>
      </c>
      <c r="F68" s="69"/>
      <c r="G68" s="69"/>
      <c r="H68" s="69"/>
      <c r="I68" s="26">
        <v>4.0999999999999996</v>
      </c>
      <c r="J68" s="60"/>
      <c r="K68" s="5">
        <f t="shared" si="7"/>
        <v>0</v>
      </c>
    </row>
    <row r="69" spans="1:11">
      <c r="A69" s="23" t="s">
        <v>70</v>
      </c>
      <c r="B69" s="37" t="s">
        <v>168</v>
      </c>
      <c r="C69" s="39">
        <v>5</v>
      </c>
      <c r="D69" s="39">
        <f t="shared" si="5"/>
        <v>0</v>
      </c>
      <c r="E69" s="69" t="s">
        <v>103</v>
      </c>
      <c r="F69" s="69"/>
      <c r="G69" s="69"/>
      <c r="H69" s="69"/>
      <c r="I69" s="27">
        <v>5.2</v>
      </c>
      <c r="J69" s="60"/>
      <c r="K69" s="5">
        <f t="shared" si="7"/>
        <v>0</v>
      </c>
    </row>
    <row r="70" spans="1:11">
      <c r="A70" s="21" t="s">
        <v>71</v>
      </c>
      <c r="B70" s="37" t="s">
        <v>168</v>
      </c>
      <c r="C70" s="39">
        <v>7</v>
      </c>
      <c r="D70" s="39">
        <f t="shared" si="5"/>
        <v>0</v>
      </c>
      <c r="E70" s="69" t="s">
        <v>104</v>
      </c>
      <c r="F70" s="69"/>
      <c r="G70" s="69"/>
      <c r="H70" s="69"/>
      <c r="I70" s="26">
        <v>1.5</v>
      </c>
      <c r="J70" s="60"/>
      <c r="K70" s="5">
        <f t="shared" si="7"/>
        <v>0</v>
      </c>
    </row>
    <row r="71" spans="1:11">
      <c r="A71" s="23" t="s">
        <v>72</v>
      </c>
      <c r="B71" s="37" t="s">
        <v>168</v>
      </c>
      <c r="C71" s="39">
        <v>5</v>
      </c>
      <c r="D71" s="39">
        <f t="shared" si="5"/>
        <v>0</v>
      </c>
      <c r="E71" s="69" t="s">
        <v>105</v>
      </c>
      <c r="F71" s="69"/>
      <c r="G71" s="69"/>
      <c r="H71" s="69"/>
      <c r="I71" s="27">
        <v>1.5</v>
      </c>
      <c r="J71" s="60"/>
      <c r="K71" s="5">
        <f t="shared" si="7"/>
        <v>0</v>
      </c>
    </row>
    <row r="72" spans="1:11">
      <c r="A72" s="21" t="s">
        <v>73</v>
      </c>
      <c r="B72" s="37" t="s">
        <v>168</v>
      </c>
      <c r="C72" s="39">
        <v>37</v>
      </c>
      <c r="D72" s="39">
        <f t="shared" si="5"/>
        <v>0</v>
      </c>
      <c r="E72" s="69" t="s">
        <v>163</v>
      </c>
      <c r="F72" s="69"/>
      <c r="G72" s="69"/>
      <c r="H72" s="69"/>
      <c r="I72" s="26">
        <v>2.6</v>
      </c>
      <c r="J72" s="60"/>
      <c r="K72" s="5">
        <f t="shared" si="7"/>
        <v>0</v>
      </c>
    </row>
    <row r="73" spans="1:11">
      <c r="A73" s="13"/>
      <c r="B73" s="13"/>
      <c r="C73" s="13"/>
      <c r="D73" s="13"/>
      <c r="E73" s="82"/>
      <c r="F73" s="82"/>
      <c r="G73" s="82"/>
      <c r="H73" s="83"/>
      <c r="I73" s="75" t="s">
        <v>122</v>
      </c>
      <c r="J73" s="75"/>
      <c r="K73" s="8">
        <f>SUM(K39:K50)+SUM(K52:K54)+SUM(K56:K72)</f>
        <v>0</v>
      </c>
    </row>
    <row r="75" spans="1:11">
      <c r="A75" s="31" t="s">
        <v>3</v>
      </c>
      <c r="B75" s="31" t="s">
        <v>166</v>
      </c>
      <c r="C75" s="31" t="s">
        <v>169</v>
      </c>
      <c r="D75" s="31" t="s">
        <v>173</v>
      </c>
      <c r="E75" s="76" t="s">
        <v>135</v>
      </c>
      <c r="F75" s="77"/>
      <c r="G75" s="77"/>
      <c r="H75" s="78"/>
      <c r="I75" s="31" t="s">
        <v>6</v>
      </c>
      <c r="J75" s="31" t="s">
        <v>5</v>
      </c>
      <c r="K75" s="31" t="s">
        <v>4</v>
      </c>
    </row>
    <row r="76" spans="1:11">
      <c r="A76" s="21" t="s">
        <v>125</v>
      </c>
      <c r="B76" s="37" t="s">
        <v>168</v>
      </c>
      <c r="C76" s="39">
        <v>16</v>
      </c>
      <c r="D76" s="39">
        <f>J76*C76</f>
        <v>0</v>
      </c>
      <c r="E76" s="79" t="s">
        <v>123</v>
      </c>
      <c r="F76" s="79"/>
      <c r="G76" s="79"/>
      <c r="H76" s="79"/>
      <c r="I76" s="22">
        <v>2.2999999999999998</v>
      </c>
      <c r="J76" s="61"/>
      <c r="K76" s="18"/>
    </row>
    <row r="77" spans="1:11">
      <c r="A77" s="23" t="s">
        <v>126</v>
      </c>
      <c r="B77" s="37" t="s">
        <v>168</v>
      </c>
      <c r="C77" s="39">
        <v>89</v>
      </c>
      <c r="D77" s="39">
        <f t="shared" ref="D77:D80" si="8">J77*C77</f>
        <v>0</v>
      </c>
      <c r="E77" s="80" t="s">
        <v>124</v>
      </c>
      <c r="F77" s="80"/>
      <c r="G77" s="80"/>
      <c r="H77" s="80"/>
      <c r="I77" s="24">
        <v>7.5</v>
      </c>
      <c r="J77" s="61"/>
      <c r="K77" s="18"/>
    </row>
    <row r="78" spans="1:11">
      <c r="A78" s="21" t="s">
        <v>127</v>
      </c>
      <c r="B78" s="37" t="s">
        <v>168</v>
      </c>
      <c r="C78" s="39">
        <v>39</v>
      </c>
      <c r="D78" s="39">
        <f t="shared" si="8"/>
        <v>0</v>
      </c>
      <c r="E78" s="79" t="s">
        <v>128</v>
      </c>
      <c r="F78" s="79"/>
      <c r="G78" s="79"/>
      <c r="H78" s="79"/>
      <c r="I78" s="22">
        <v>4</v>
      </c>
      <c r="J78" s="61"/>
      <c r="K78" s="18"/>
    </row>
    <row r="79" spans="1:11" ht="28.9" customHeight="1">
      <c r="A79" s="32" t="s">
        <v>129</v>
      </c>
      <c r="B79" s="40" t="s">
        <v>168</v>
      </c>
      <c r="C79" s="40">
        <v>21</v>
      </c>
      <c r="D79" s="39">
        <f t="shared" si="8"/>
        <v>0</v>
      </c>
      <c r="E79" s="81" t="s">
        <v>165</v>
      </c>
      <c r="F79" s="81"/>
      <c r="G79" s="81"/>
      <c r="H79" s="81"/>
      <c r="I79" s="35">
        <v>0</v>
      </c>
      <c r="J79" s="62"/>
      <c r="K79" s="42"/>
    </row>
    <row r="80" spans="1:11">
      <c r="A80" s="21" t="s">
        <v>130</v>
      </c>
      <c r="B80" s="37" t="s">
        <v>167</v>
      </c>
      <c r="C80" s="37">
        <v>146</v>
      </c>
      <c r="D80" s="39">
        <f t="shared" si="8"/>
        <v>0</v>
      </c>
      <c r="E80" s="79" t="s">
        <v>131</v>
      </c>
      <c r="F80" s="79"/>
      <c r="G80" s="79"/>
      <c r="H80" s="79"/>
      <c r="I80" s="22">
        <v>5</v>
      </c>
      <c r="J80" s="61"/>
      <c r="K80" s="18"/>
    </row>
    <row r="81" spans="1:11">
      <c r="I81" s="75" t="s">
        <v>132</v>
      </c>
      <c r="J81" s="75"/>
      <c r="K81" s="8">
        <f>SUM(K76:K80)</f>
        <v>0</v>
      </c>
    </row>
    <row r="83" spans="1:11">
      <c r="A83" s="31" t="s">
        <v>3</v>
      </c>
      <c r="B83" s="31" t="s">
        <v>166</v>
      </c>
      <c r="C83" s="31" t="s">
        <v>169</v>
      </c>
      <c r="D83" s="31" t="s">
        <v>173</v>
      </c>
      <c r="E83" s="76" t="s">
        <v>134</v>
      </c>
      <c r="F83" s="77"/>
      <c r="G83" s="77"/>
      <c r="H83" s="78"/>
      <c r="I83" s="31" t="s">
        <v>6</v>
      </c>
      <c r="J83" s="31" t="s">
        <v>5</v>
      </c>
      <c r="K83" s="31" t="s">
        <v>4</v>
      </c>
    </row>
    <row r="84" spans="1:11">
      <c r="A84" s="21" t="s">
        <v>136</v>
      </c>
      <c r="B84" s="37" t="s">
        <v>168</v>
      </c>
      <c r="C84" s="39">
        <v>18</v>
      </c>
      <c r="D84" s="39">
        <f>J84*C84</f>
        <v>0</v>
      </c>
      <c r="E84" s="79" t="s">
        <v>145</v>
      </c>
      <c r="F84" s="79"/>
      <c r="G84" s="79"/>
      <c r="H84" s="79"/>
      <c r="I84" s="15">
        <v>1</v>
      </c>
      <c r="J84" s="61"/>
      <c r="K84" s="18"/>
    </row>
    <row r="85" spans="1:11">
      <c r="A85" s="23" t="s">
        <v>137</v>
      </c>
      <c r="B85" s="37" t="s">
        <v>168</v>
      </c>
      <c r="C85" s="39">
        <v>6</v>
      </c>
      <c r="D85" s="39">
        <f t="shared" ref="D85:D95" si="9">J85*C85</f>
        <v>0</v>
      </c>
      <c r="E85" s="80" t="s">
        <v>146</v>
      </c>
      <c r="F85" s="80"/>
      <c r="G85" s="80"/>
      <c r="H85" s="80"/>
      <c r="I85" s="14">
        <v>1</v>
      </c>
      <c r="J85" s="61"/>
      <c r="K85" s="18"/>
    </row>
    <row r="86" spans="1:11">
      <c r="A86" s="21" t="s">
        <v>138</v>
      </c>
      <c r="B86" s="37" t="s">
        <v>168</v>
      </c>
      <c r="C86" s="39">
        <v>7</v>
      </c>
      <c r="D86" s="39">
        <f t="shared" si="9"/>
        <v>0</v>
      </c>
      <c r="E86" s="79" t="s">
        <v>147</v>
      </c>
      <c r="F86" s="79"/>
      <c r="G86" s="79"/>
      <c r="H86" s="79"/>
      <c r="I86" s="15">
        <v>1</v>
      </c>
      <c r="J86" s="61"/>
      <c r="K86" s="18"/>
    </row>
    <row r="87" spans="1:11">
      <c r="A87" s="23" t="s">
        <v>139</v>
      </c>
      <c r="B87" s="37" t="s">
        <v>168</v>
      </c>
      <c r="C87" s="39">
        <v>9</v>
      </c>
      <c r="D87" s="39">
        <f t="shared" si="9"/>
        <v>0</v>
      </c>
      <c r="E87" s="80" t="s">
        <v>148</v>
      </c>
      <c r="F87" s="80"/>
      <c r="G87" s="80"/>
      <c r="H87" s="80"/>
      <c r="I87" s="14">
        <v>1</v>
      </c>
      <c r="J87" s="61"/>
      <c r="K87" s="18"/>
    </row>
    <row r="88" spans="1:11">
      <c r="A88" s="21" t="s">
        <v>140</v>
      </c>
      <c r="B88" s="37" t="s">
        <v>168</v>
      </c>
      <c r="C88" s="39">
        <v>4</v>
      </c>
      <c r="D88" s="39">
        <f t="shared" si="9"/>
        <v>0</v>
      </c>
      <c r="E88" s="79" t="s">
        <v>149</v>
      </c>
      <c r="F88" s="79"/>
      <c r="G88" s="79"/>
      <c r="H88" s="79"/>
      <c r="I88" s="15">
        <v>1.5</v>
      </c>
      <c r="J88" s="61"/>
      <c r="K88" s="18"/>
    </row>
    <row r="89" spans="1:11">
      <c r="A89" s="23" t="s">
        <v>141</v>
      </c>
      <c r="B89" s="37" t="s">
        <v>168</v>
      </c>
      <c r="C89" s="39">
        <v>4</v>
      </c>
      <c r="D89" s="39">
        <f t="shared" si="9"/>
        <v>0</v>
      </c>
      <c r="E89" s="80" t="s">
        <v>151</v>
      </c>
      <c r="F89" s="80"/>
      <c r="G89" s="80"/>
      <c r="H89" s="80"/>
      <c r="I89" s="14">
        <v>1.5</v>
      </c>
      <c r="J89" s="61"/>
      <c r="K89" s="18"/>
    </row>
    <row r="90" spans="1:11">
      <c r="A90" s="21" t="s">
        <v>142</v>
      </c>
      <c r="B90" s="37" t="s">
        <v>168</v>
      </c>
      <c r="C90" s="39">
        <v>22</v>
      </c>
      <c r="D90" s="39">
        <f t="shared" si="9"/>
        <v>0</v>
      </c>
      <c r="E90" s="79" t="s">
        <v>152</v>
      </c>
      <c r="F90" s="79"/>
      <c r="G90" s="79"/>
      <c r="H90" s="79"/>
      <c r="I90" s="15">
        <v>4.5</v>
      </c>
      <c r="J90" s="61"/>
      <c r="K90" s="18"/>
    </row>
    <row r="91" spans="1:11">
      <c r="A91" s="23" t="s">
        <v>143</v>
      </c>
      <c r="B91" s="37" t="s">
        <v>168</v>
      </c>
      <c r="C91" s="39">
        <v>4</v>
      </c>
      <c r="D91" s="39">
        <f t="shared" si="9"/>
        <v>0</v>
      </c>
      <c r="E91" s="80" t="s">
        <v>153</v>
      </c>
      <c r="F91" s="80"/>
      <c r="G91" s="80"/>
      <c r="H91" s="80"/>
      <c r="I91" s="14">
        <v>1.5</v>
      </c>
      <c r="J91" s="61"/>
      <c r="K91" s="18"/>
    </row>
    <row r="92" spans="1:11">
      <c r="A92" s="21" t="s">
        <v>144</v>
      </c>
      <c r="B92" s="37" t="s">
        <v>168</v>
      </c>
      <c r="C92" s="39">
        <v>7</v>
      </c>
      <c r="D92" s="39">
        <f t="shared" si="9"/>
        <v>0</v>
      </c>
      <c r="E92" s="79" t="s">
        <v>150</v>
      </c>
      <c r="F92" s="79"/>
      <c r="G92" s="79"/>
      <c r="H92" s="79"/>
      <c r="I92" s="15">
        <v>1</v>
      </c>
      <c r="J92" s="61"/>
      <c r="K92" s="18"/>
    </row>
    <row r="93" spans="1:11">
      <c r="A93" s="21" t="s">
        <v>158</v>
      </c>
      <c r="B93" s="37" t="s">
        <v>168</v>
      </c>
      <c r="C93" s="37"/>
      <c r="D93" s="39">
        <f t="shared" si="9"/>
        <v>0</v>
      </c>
      <c r="E93" s="79" t="s">
        <v>175</v>
      </c>
      <c r="F93" s="79"/>
      <c r="G93" s="79"/>
      <c r="H93" s="79"/>
      <c r="I93" s="41">
        <v>0.25</v>
      </c>
      <c r="J93" s="45"/>
      <c r="K93" s="45"/>
    </row>
    <row r="94" spans="1:11">
      <c r="A94" s="23" t="s">
        <v>159</v>
      </c>
      <c r="B94" s="37" t="s">
        <v>168</v>
      </c>
      <c r="C94" s="37">
        <v>9</v>
      </c>
      <c r="D94" s="39">
        <f t="shared" si="9"/>
        <v>0</v>
      </c>
      <c r="E94" s="80" t="s">
        <v>162</v>
      </c>
      <c r="F94" s="80"/>
      <c r="G94" s="80"/>
      <c r="H94" s="80"/>
      <c r="I94" s="27">
        <v>0.6</v>
      </c>
      <c r="J94" s="61"/>
      <c r="K94" s="18"/>
    </row>
    <row r="95" spans="1:11">
      <c r="A95" s="21" t="s">
        <v>160</v>
      </c>
      <c r="B95" s="37" t="s">
        <v>168</v>
      </c>
      <c r="C95" s="37"/>
      <c r="D95" s="39">
        <f t="shared" si="9"/>
        <v>0</v>
      </c>
      <c r="E95" s="79" t="s">
        <v>176</v>
      </c>
      <c r="F95" s="79"/>
      <c r="G95" s="79"/>
      <c r="H95" s="79"/>
      <c r="I95" s="41">
        <v>2.8</v>
      </c>
      <c r="J95" s="45"/>
      <c r="K95" s="45"/>
    </row>
    <row r="96" spans="1:11">
      <c r="I96" s="75" t="s">
        <v>154</v>
      </c>
      <c r="J96" s="75"/>
      <c r="K96" s="8">
        <f>SUM(K84:K92)+K94</f>
        <v>0</v>
      </c>
    </row>
    <row r="99" spans="1:11">
      <c r="A99" s="31" t="s">
        <v>3</v>
      </c>
      <c r="B99" s="31" t="s">
        <v>166</v>
      </c>
      <c r="C99" s="31" t="s">
        <v>169</v>
      </c>
      <c r="D99" s="31" t="s">
        <v>173</v>
      </c>
      <c r="E99" s="76" t="s">
        <v>155</v>
      </c>
      <c r="F99" s="77"/>
      <c r="G99" s="77"/>
      <c r="H99" s="78"/>
      <c r="I99" s="31" t="s">
        <v>6</v>
      </c>
      <c r="J99" s="31" t="s">
        <v>5</v>
      </c>
      <c r="K99" s="31" t="s">
        <v>4</v>
      </c>
    </row>
    <row r="100" spans="1:11">
      <c r="A100" s="16" t="s">
        <v>60</v>
      </c>
      <c r="B100" s="37" t="s">
        <v>168</v>
      </c>
      <c r="C100" s="37">
        <v>19</v>
      </c>
      <c r="D100" s="37">
        <f>J100*C100</f>
        <v>0</v>
      </c>
      <c r="E100" s="69" t="s">
        <v>94</v>
      </c>
      <c r="F100" s="69"/>
      <c r="G100" s="69"/>
      <c r="H100" s="69"/>
      <c r="I100" s="12">
        <v>2.4</v>
      </c>
      <c r="J100" s="63"/>
      <c r="K100" s="5">
        <f>I100*J100</f>
        <v>0</v>
      </c>
    </row>
    <row r="101" spans="1:11">
      <c r="A101" s="17" t="s">
        <v>61</v>
      </c>
      <c r="B101" s="37" t="s">
        <v>168</v>
      </c>
      <c r="C101" s="37">
        <v>21</v>
      </c>
      <c r="D101" s="37">
        <f t="shared" ref="D101:D102" si="10">J101*C101</f>
        <v>0</v>
      </c>
      <c r="E101" s="69" t="s">
        <v>96</v>
      </c>
      <c r="F101" s="69"/>
      <c r="G101" s="69"/>
      <c r="H101" s="69"/>
      <c r="I101" s="10">
        <v>2.2999999999999998</v>
      </c>
      <c r="J101" s="63"/>
      <c r="K101" s="5">
        <f>I101*J101</f>
        <v>0</v>
      </c>
    </row>
    <row r="102" spans="1:11" ht="14.45" customHeight="1">
      <c r="A102" s="33" t="s">
        <v>156</v>
      </c>
      <c r="B102" s="37" t="s">
        <v>168</v>
      </c>
      <c r="C102" s="37">
        <v>10</v>
      </c>
      <c r="D102" s="37">
        <f t="shared" si="10"/>
        <v>0</v>
      </c>
      <c r="E102" s="95" t="s">
        <v>164</v>
      </c>
      <c r="F102" s="95"/>
      <c r="G102" s="95"/>
      <c r="H102" s="95"/>
      <c r="I102" s="25">
        <v>2.2999999999999998</v>
      </c>
      <c r="J102" s="63"/>
      <c r="K102" s="5">
        <f>I102*J102</f>
        <v>0</v>
      </c>
    </row>
    <row r="103" spans="1:11">
      <c r="D103">
        <f>SUM(D100:D102)+SUM(D84:D95)+SUM(D76:D80)+SUM(D52:D72)+SUM(D39:D50)+SUM(D31:D35)+SUM(D12:D27)</f>
        <v>0</v>
      </c>
      <c r="I103" s="75" t="s">
        <v>157</v>
      </c>
      <c r="J103" s="75"/>
      <c r="K103" s="8">
        <f>SUM(K100:K102)</f>
        <v>0</v>
      </c>
    </row>
    <row r="104" spans="1:11">
      <c r="C104" t="s">
        <v>178</v>
      </c>
      <c r="D104">
        <f>IF(D103&lt;2800, 2.5, IF(D103&gt;2799, 3, ""))</f>
        <v>2.5</v>
      </c>
      <c r="I104" s="19"/>
      <c r="J104" s="19"/>
      <c r="K104" s="20"/>
    </row>
    <row r="105" spans="1:11">
      <c r="A105" t="s">
        <v>172</v>
      </c>
      <c r="I105" s="19"/>
      <c r="J105" s="19"/>
      <c r="K105" s="20"/>
    </row>
    <row r="106" spans="1:11">
      <c r="I106" s="19"/>
      <c r="J106" s="19"/>
      <c r="K106" s="20"/>
    </row>
    <row r="107" spans="1:11">
      <c r="H107" s="64" t="s">
        <v>170</v>
      </c>
      <c r="I107" s="64"/>
      <c r="J107" s="106">
        <f>K103+K96+K81+K73+K36+K28</f>
        <v>0</v>
      </c>
      <c r="K107" s="106"/>
    </row>
    <row r="108" spans="1:11" hidden="1">
      <c r="H108" s="64" t="s">
        <v>171</v>
      </c>
      <c r="I108" s="64"/>
      <c r="J108" s="66">
        <f>D104+(IF((D103+150)&lt;250, 4.99, IF((D103+150)&lt;500, 6.99, IF((D103+150)&lt;750, 8.1, IF((D103+150)&lt;1000, 8.8, IF((D103+150)&lt;2000, 10.15, IF((D103+150)&lt;5000, 15.6, "")))))))</f>
        <v>7.49</v>
      </c>
      <c r="K108" s="66"/>
    </row>
    <row r="109" spans="1:11" ht="17.25" hidden="1" thickTop="1" thickBot="1">
      <c r="H109" s="65" t="s">
        <v>161</v>
      </c>
      <c r="I109" s="65"/>
      <c r="J109" s="67">
        <f>J107+J108</f>
        <v>7.49</v>
      </c>
      <c r="K109" s="68"/>
    </row>
    <row r="112" spans="1:11" ht="21">
      <c r="A112" s="50" t="s">
        <v>179</v>
      </c>
      <c r="B112" s="50"/>
    </row>
    <row r="113" spans="1:11" ht="21">
      <c r="A113" s="50"/>
      <c r="B113" s="50"/>
    </row>
    <row r="114" spans="1:11">
      <c r="A114" s="51" t="s">
        <v>180</v>
      </c>
      <c r="B114" s="51"/>
    </row>
    <row r="115" spans="1:11">
      <c r="A115" s="104" t="s">
        <v>181</v>
      </c>
      <c r="B115" s="104"/>
      <c r="C115" s="104"/>
      <c r="D115" s="104"/>
      <c r="E115" s="104"/>
      <c r="F115" s="104"/>
      <c r="G115" s="104"/>
    </row>
    <row r="116" spans="1:11">
      <c r="A116" s="104" t="s">
        <v>182</v>
      </c>
      <c r="B116" s="104"/>
      <c r="C116" s="104"/>
      <c r="D116" s="104"/>
      <c r="E116" s="104"/>
      <c r="F116" s="104"/>
      <c r="G116" s="104"/>
    </row>
    <row r="117" spans="1:11">
      <c r="A117" s="104" t="s">
        <v>183</v>
      </c>
      <c r="B117" s="104"/>
      <c r="C117" s="104"/>
      <c r="D117" s="104"/>
      <c r="E117" s="104"/>
      <c r="F117" s="104"/>
      <c r="G117" s="104"/>
    </row>
    <row r="118" spans="1:11">
      <c r="E118" s="52" t="s">
        <v>184</v>
      </c>
      <c r="F118" s="98" t="s">
        <v>185</v>
      </c>
      <c r="G118" s="98"/>
    </row>
    <row r="119" spans="1:11">
      <c r="E119" s="53" t="s">
        <v>186</v>
      </c>
      <c r="F119" s="99">
        <v>8.5</v>
      </c>
      <c r="G119" s="99"/>
    </row>
    <row r="120" spans="1:11">
      <c r="E120" s="54" t="s">
        <v>187</v>
      </c>
      <c r="F120" s="100" t="s">
        <v>188</v>
      </c>
      <c r="G120" s="100"/>
    </row>
    <row r="121" spans="1:11">
      <c r="E121" s="53" t="s">
        <v>189</v>
      </c>
      <c r="F121" s="101" t="s">
        <v>190</v>
      </c>
      <c r="G121" s="101"/>
    </row>
    <row r="122" spans="1:11">
      <c r="E122" s="54" t="s">
        <v>191</v>
      </c>
      <c r="F122" s="100" t="s">
        <v>192</v>
      </c>
      <c r="G122" s="100"/>
    </row>
    <row r="123" spans="1:11">
      <c r="E123" s="53" t="s">
        <v>193</v>
      </c>
      <c r="F123" s="101"/>
      <c r="G123" s="101"/>
    </row>
    <row r="125" spans="1:11">
      <c r="A125" s="102" t="s">
        <v>194</v>
      </c>
      <c r="B125" s="102"/>
      <c r="C125" s="102"/>
      <c r="D125" s="102"/>
      <c r="E125" s="102"/>
      <c r="F125" s="102"/>
      <c r="G125" s="102"/>
      <c r="H125" s="102"/>
      <c r="I125" s="102"/>
      <c r="J125" s="103"/>
      <c r="K125" s="103"/>
    </row>
    <row r="126" spans="1:1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</row>
    <row r="129" spans="1:9">
      <c r="A129" s="55" t="s">
        <v>195</v>
      </c>
      <c r="B129" s="55"/>
      <c r="C129" s="56"/>
      <c r="D129" s="56"/>
      <c r="E129" s="56"/>
      <c r="F129" s="56"/>
      <c r="G129" s="56"/>
    </row>
    <row r="130" spans="1:9">
      <c r="A130" s="104" t="s">
        <v>196</v>
      </c>
      <c r="B130" s="104"/>
      <c r="C130" s="104"/>
      <c r="D130" s="104"/>
      <c r="E130" s="104"/>
      <c r="F130" s="104"/>
      <c r="G130" s="104"/>
    </row>
    <row r="131" spans="1:9">
      <c r="A131" s="104" t="s">
        <v>197</v>
      </c>
      <c r="B131" s="104"/>
      <c r="C131" s="104"/>
      <c r="D131" s="104"/>
      <c r="E131" s="104"/>
      <c r="F131" s="104"/>
      <c r="G131" s="104"/>
    </row>
    <row r="132" spans="1:9">
      <c r="E132" s="105" t="s">
        <v>198</v>
      </c>
      <c r="F132" s="105"/>
      <c r="G132" s="52" t="s">
        <v>185</v>
      </c>
    </row>
    <row r="133" spans="1:9">
      <c r="E133" s="97" t="s">
        <v>199</v>
      </c>
      <c r="F133" s="97"/>
      <c r="G133" s="57">
        <v>1</v>
      </c>
    </row>
    <row r="134" spans="1:9">
      <c r="E134" s="96" t="s">
        <v>200</v>
      </c>
      <c r="F134" s="96"/>
      <c r="G134" s="58">
        <v>2</v>
      </c>
    </row>
    <row r="135" spans="1:9">
      <c r="E135" s="97" t="s">
        <v>201</v>
      </c>
      <c r="F135" s="97"/>
      <c r="G135" s="57">
        <v>3</v>
      </c>
    </row>
    <row r="136" spans="1:9">
      <c r="E136" s="96" t="s">
        <v>202</v>
      </c>
      <c r="F136" s="96"/>
      <c r="G136" s="58">
        <v>4</v>
      </c>
    </row>
    <row r="137" spans="1:9">
      <c r="E137" s="97" t="s">
        <v>193</v>
      </c>
      <c r="F137" s="97"/>
      <c r="G137" s="59"/>
    </row>
    <row r="140" spans="1:9" ht="21">
      <c r="A140" s="110" t="s">
        <v>222</v>
      </c>
      <c r="B140" s="109"/>
      <c r="C140" s="109"/>
      <c r="D140" s="109"/>
      <c r="E140" s="109"/>
      <c r="F140" s="109"/>
      <c r="G140" s="109"/>
      <c r="H140" s="109"/>
      <c r="I140" s="109"/>
    </row>
    <row r="141" spans="1:9">
      <c r="A141" s="107" t="s">
        <v>204</v>
      </c>
      <c r="F141" s="108">
        <v>20041</v>
      </c>
      <c r="H141" s="107" t="s">
        <v>209</v>
      </c>
    </row>
    <row r="142" spans="1:9">
      <c r="A142" s="107" t="s">
        <v>205</v>
      </c>
      <c r="F142" s="108" t="s">
        <v>213</v>
      </c>
      <c r="H142" t="s">
        <v>210</v>
      </c>
    </row>
    <row r="143" spans="1:9">
      <c r="A143" s="107" t="s">
        <v>206</v>
      </c>
      <c r="F143" s="108" t="s">
        <v>208</v>
      </c>
      <c r="H143" t="s">
        <v>211</v>
      </c>
    </row>
    <row r="144" spans="1:9">
      <c r="A144" s="107" t="s">
        <v>207</v>
      </c>
      <c r="F144" s="108">
        <v>16</v>
      </c>
      <c r="H144" t="s">
        <v>212</v>
      </c>
    </row>
    <row r="146" spans="1:8">
      <c r="A146" s="107" t="s">
        <v>214</v>
      </c>
      <c r="H146" s="107" t="s">
        <v>218</v>
      </c>
    </row>
    <row r="147" spans="1:8">
      <c r="A147" t="s">
        <v>215</v>
      </c>
      <c r="H147" t="s">
        <v>219</v>
      </c>
    </row>
    <row r="148" spans="1:8">
      <c r="A148" s="107" t="s">
        <v>216</v>
      </c>
      <c r="H148" t="s">
        <v>220</v>
      </c>
    </row>
    <row r="149" spans="1:8">
      <c r="A149" t="s">
        <v>217</v>
      </c>
      <c r="H149" t="s">
        <v>221</v>
      </c>
    </row>
  </sheetData>
  <sheetProtection algorithmName="SHA-512" hashValue="7O/b851f2aA7svM9MpC8N+MFvjDQvBehzpfNY4LbU6v8wW/dQDBVOk466iaAXqX4CLKEDcc2exXMg0+SbD/75g==" saltValue="5xCG/n60m9q1u1N8zV9dCw==" spinCount="100000" sheet="1" objects="1" scenarios="1"/>
  <mergeCells count="117">
    <mergeCell ref="A140:I140"/>
    <mergeCell ref="E136:F136"/>
    <mergeCell ref="E137:F137"/>
    <mergeCell ref="E32:H32"/>
    <mergeCell ref="E27:H27"/>
    <mergeCell ref="E26:H26"/>
    <mergeCell ref="F118:G118"/>
    <mergeCell ref="F119:G119"/>
    <mergeCell ref="F120:G120"/>
    <mergeCell ref="F121:G121"/>
    <mergeCell ref="F122:G122"/>
    <mergeCell ref="F123:G123"/>
    <mergeCell ref="A125:K126"/>
    <mergeCell ref="A130:G130"/>
    <mergeCell ref="A131:G131"/>
    <mergeCell ref="E132:F132"/>
    <mergeCell ref="E133:F133"/>
    <mergeCell ref="E134:F134"/>
    <mergeCell ref="E135:F135"/>
    <mergeCell ref="A115:G115"/>
    <mergeCell ref="A116:G116"/>
    <mergeCell ref="A117:G117"/>
    <mergeCell ref="H107:I107"/>
    <mergeCell ref="J107:K107"/>
    <mergeCell ref="E93:H93"/>
    <mergeCell ref="E67:H67"/>
    <mergeCell ref="E68:H68"/>
    <mergeCell ref="I73:J73"/>
    <mergeCell ref="E63:H63"/>
    <mergeCell ref="E64:H64"/>
    <mergeCell ref="E65:H65"/>
    <mergeCell ref="E66:H66"/>
    <mergeCell ref="E80:H80"/>
    <mergeCell ref="E99:H99"/>
    <mergeCell ref="E69:H69"/>
    <mergeCell ref="E70:H70"/>
    <mergeCell ref="E71:H71"/>
    <mergeCell ref="E94:H94"/>
    <mergeCell ref="E95:H95"/>
    <mergeCell ref="E102:H102"/>
    <mergeCell ref="I103:J103"/>
    <mergeCell ref="E89:H89"/>
    <mergeCell ref="E90:H90"/>
    <mergeCell ref="E91:H91"/>
    <mergeCell ref="E92:H92"/>
    <mergeCell ref="I96:J96"/>
    <mergeCell ref="E100:H100"/>
    <mergeCell ref="I1:K1"/>
    <mergeCell ref="E57:H57"/>
    <mergeCell ref="E58:H58"/>
    <mergeCell ref="E59:H59"/>
    <mergeCell ref="E30:H30"/>
    <mergeCell ref="I36:J36"/>
    <mergeCell ref="E51:H51"/>
    <mergeCell ref="E60:H60"/>
    <mergeCell ref="E50:H50"/>
    <mergeCell ref="E52:H52"/>
    <mergeCell ref="E38:H38"/>
    <mergeCell ref="E39:H39"/>
    <mergeCell ref="E40:H40"/>
    <mergeCell ref="E41:H41"/>
    <mergeCell ref="E42:H42"/>
    <mergeCell ref="E43:H43"/>
    <mergeCell ref="E44:H44"/>
    <mergeCell ref="I2:K2"/>
    <mergeCell ref="I28:J28"/>
    <mergeCell ref="A5:K6"/>
    <mergeCell ref="E45:H45"/>
    <mergeCell ref="E11:H11"/>
    <mergeCell ref="E72:H72"/>
    <mergeCell ref="E73:H73"/>
    <mergeCell ref="E84:H84"/>
    <mergeCell ref="E85:H85"/>
    <mergeCell ref="E86:H86"/>
    <mergeCell ref="E87:H87"/>
    <mergeCell ref="E88:H88"/>
    <mergeCell ref="E12:H12"/>
    <mergeCell ref="E13:H13"/>
    <mergeCell ref="E31:H31"/>
    <mergeCell ref="E33:H33"/>
    <mergeCell ref="E28:H28"/>
    <mergeCell ref="E20:H20"/>
    <mergeCell ref="E21:H21"/>
    <mergeCell ref="E22:H22"/>
    <mergeCell ref="E23:H23"/>
    <mergeCell ref="E24:H24"/>
    <mergeCell ref="E25:H25"/>
    <mergeCell ref="E14:H14"/>
    <mergeCell ref="E15:H15"/>
    <mergeCell ref="E16:H16"/>
    <mergeCell ref="E17:H17"/>
    <mergeCell ref="E18:H18"/>
    <mergeCell ref="E19:H19"/>
    <mergeCell ref="H108:I108"/>
    <mergeCell ref="H109:I109"/>
    <mergeCell ref="J108:K108"/>
    <mergeCell ref="J109:K109"/>
    <mergeCell ref="E34:H34"/>
    <mergeCell ref="E35:H35"/>
    <mergeCell ref="E53:H53"/>
    <mergeCell ref="E54:H54"/>
    <mergeCell ref="E55:H55"/>
    <mergeCell ref="E56:H56"/>
    <mergeCell ref="E46:H46"/>
    <mergeCell ref="E47:H47"/>
    <mergeCell ref="E48:H48"/>
    <mergeCell ref="E49:H49"/>
    <mergeCell ref="I81:J81"/>
    <mergeCell ref="E83:H83"/>
    <mergeCell ref="E75:H75"/>
    <mergeCell ref="E76:H76"/>
    <mergeCell ref="E77:H77"/>
    <mergeCell ref="E78:H78"/>
    <mergeCell ref="E79:H79"/>
    <mergeCell ref="E101:H101"/>
    <mergeCell ref="E61:H61"/>
    <mergeCell ref="E62:H62"/>
  </mergeCells>
  <conditionalFormatting sqref="A12:D29 A30:A35 B31:D35 I31:I35 A36:D36 A39:D50 A52:D73 A100:A101 I100:I101">
    <cfRule type="cellIs" dxfId="14" priority="34" stopIfTrue="1" operator="equal">
      <formula>0</formula>
    </cfRule>
  </conditionalFormatting>
  <conditionalFormatting sqref="A76:E80">
    <cfRule type="cellIs" dxfId="13" priority="12" stopIfTrue="1" operator="equal">
      <formula>0</formula>
    </cfRule>
  </conditionalFormatting>
  <conditionalFormatting sqref="A84:E95">
    <cfRule type="cellIs" dxfId="12" priority="11" stopIfTrue="1" operator="equal">
      <formula>0</formula>
    </cfRule>
  </conditionalFormatting>
  <conditionalFormatting sqref="B100:D102">
    <cfRule type="cellIs" dxfId="11" priority="10" stopIfTrue="1" operator="equal">
      <formula>0</formula>
    </cfRule>
  </conditionalFormatting>
  <conditionalFormatting sqref="I12:I27">
    <cfRule type="cellIs" dxfId="10" priority="32" stopIfTrue="1" operator="equal">
      <formula>0</formula>
    </cfRule>
  </conditionalFormatting>
  <conditionalFormatting sqref="I39:I50 I52">
    <cfRule type="cellIs" dxfId="9" priority="30" stopIfTrue="1" operator="equal">
      <formula>0</formula>
    </cfRule>
  </conditionalFormatting>
  <conditionalFormatting sqref="I54:I72">
    <cfRule type="cellIs" dxfId="8" priority="26" stopIfTrue="1" operator="equal">
      <formula>0</formula>
    </cfRule>
  </conditionalFormatting>
  <conditionalFormatting sqref="I76:I78">
    <cfRule type="cellIs" dxfId="7" priority="23" stopIfTrue="1" operator="equal">
      <formula>0</formula>
    </cfRule>
  </conditionalFormatting>
  <conditionalFormatting sqref="I80">
    <cfRule type="cellIs" dxfId="6" priority="22" stopIfTrue="1" operator="equal">
      <formula>0</formula>
    </cfRule>
  </conditionalFormatting>
  <conditionalFormatting sqref="I84:I95">
    <cfRule type="cellIs" dxfId="5" priority="13" stopIfTrue="1" operator="equal">
      <formula>0</formula>
    </cfRule>
  </conditionalFormatting>
  <conditionalFormatting sqref="J55">
    <cfRule type="cellIs" dxfId="4" priority="3" operator="equal">
      <formula>0</formula>
    </cfRule>
  </conditionalFormatting>
  <conditionalFormatting sqref="J93">
    <cfRule type="cellIs" dxfId="3" priority="2" operator="equal">
      <formula>0</formula>
    </cfRule>
  </conditionalFormatting>
  <conditionalFormatting sqref="J95">
    <cfRule type="cellIs" dxfId="2" priority="1" operator="equal">
      <formula>0</formula>
    </cfRule>
  </conditionalFormatting>
  <conditionalFormatting sqref="J107:K109">
    <cfRule type="expression" dxfId="1" priority="4">
      <formula>$J$107:$J$109=0</formula>
    </cfRule>
  </conditionalFormatting>
  <conditionalFormatting sqref="K12:K106">
    <cfRule type="cellIs" dxfId="0" priority="15" operator="equal">
      <formula>0</formula>
    </cfRule>
  </conditionalFormatting>
  <dataValidations count="1">
    <dataValidation type="whole" allowBlank="1" showInputMessage="1" showErrorMessage="1" error="N'insérez que des nombres" sqref="J12:J27 J31:J35 J39:J50 J52:J54 J56:J72 J76:J80 J84:J92 J94 J100:J102" xr:uid="{19E74D97-0CA6-4113-8930-18A198C73208}">
      <formula1>1</formula1>
      <formula2>50</formula2>
    </dataValidation>
  </dataValidations>
  <hyperlinks>
    <hyperlink ref="I2" r:id="rId1" xr:uid="{3D2758C0-2147-4FD6-8F31-886AF85CE99C}"/>
  </hyperlinks>
  <pageMargins left="0.51181102362204722" right="0.51181102362204722" top="0.74803149606299213" bottom="0.74803149606299213" header="0.31496062992125984" footer="0.31496062992125984"/>
  <pageSetup paperSize="9" orientation="portrait" r:id="rId2"/>
  <headerFooter>
    <oddHeader>&amp;R&amp;P</oddHeader>
    <oddFooter>&amp;L&amp;"-,Italique"&amp;9Bon de commande littérature OA&amp;C&amp;"-,Italique"&amp;9Version du 09/2024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Oliver</cp:lastModifiedBy>
  <cp:lastPrinted>2024-09-29T15:49:53Z</cp:lastPrinted>
  <dcterms:created xsi:type="dcterms:W3CDTF">2024-08-20T20:39:33Z</dcterms:created>
  <dcterms:modified xsi:type="dcterms:W3CDTF">2024-09-29T15:51:02Z</dcterms:modified>
</cp:coreProperties>
</file>